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0001 PLN\0003 SUPPORT\001 Template UserChange\"/>
    </mc:Choice>
  </mc:AlternateContent>
  <xr:revisionPtr revIDLastSave="0" documentId="13_ncr:1_{96AA0B4E-104F-47B2-8463-E402E051C49D}" xr6:coauthVersionLast="46" xr6:coauthVersionMax="46" xr10:uidLastSave="{00000000-0000-0000-0000-000000000000}"/>
  <bookViews>
    <workbookView xWindow="0" yWindow="375" windowWidth="24000" windowHeight="12675" firstSheet="69" activeTab="69" xr2:uid="{00000000-000D-0000-FFFF-FFFF00000000}"/>
  </bookViews>
  <sheets>
    <sheet name="Sheet1" sheetId="1" state="veryHidden" r:id="rId1"/>
    <sheet name="UIP KitSum" sheetId="37" state="veryHidden" r:id="rId2"/>
    <sheet name="UIP SBU" sheetId="36" state="veryHidden" r:id="rId3"/>
    <sheet name="UIP SBG" sheetId="13" state="veryHidden" r:id="rId4"/>
    <sheet name="UIP SBS" sheetId="31" state="veryHidden" r:id="rId5"/>
    <sheet name="KIT SBU" sheetId="32" state="veryHidden" r:id="rId6"/>
    <sheet name="KIT SBS" sheetId="57" state="veryHidden" r:id="rId7"/>
    <sheet name="Sumut" sheetId="28" state="veryHidden" r:id="rId8"/>
    <sheet name="Sumbar" sheetId="26" state="veryHidden" r:id="rId9"/>
    <sheet name="Riau" sheetId="38" state="veryHidden" r:id="rId10"/>
    <sheet name="S2JB" sheetId="19" state="veryHidden" r:id="rId11"/>
    <sheet name="Babel" sheetId="25" state="veryHidden" r:id="rId12"/>
    <sheet name="Lampung" sheetId="33" state="veryHidden" r:id="rId13"/>
    <sheet name="P3BS" sheetId="34" state="veryHidden" r:id="rId14"/>
    <sheet name="UIP ISJ" sheetId="65" state="veryHidden" r:id="rId15"/>
    <sheet name="UIP JBB" sheetId="5" state="veryHidden" r:id="rId16"/>
    <sheet name="Disjaya" sheetId="66" state="veryHidden" r:id="rId17"/>
    <sheet name="Disbanten" sheetId="39" state="veryHidden" r:id="rId18"/>
    <sheet name="TJBB" sheetId="63" state="veryHidden" r:id="rId19"/>
    <sheet name="KIT JBB" sheetId="73" state="veryHidden" r:id="rId20"/>
    <sheet name="UIP JBT I" sheetId="58" state="veryHidden" r:id="rId21"/>
    <sheet name="UIP JBT II" sheetId="49" state="veryHidden" r:id="rId22"/>
    <sheet name="Disjabar" sheetId="52" state="veryHidden" r:id="rId23"/>
    <sheet name="Disjateng" sheetId="51" state="veryHidden" r:id="rId24"/>
    <sheet name="KIT TJB" sheetId="59" state="veryHidden" r:id="rId25"/>
    <sheet name="TJBT" sheetId="42" state="veryHidden" r:id="rId26"/>
    <sheet name="P2B" sheetId="53" state="veryHidden" r:id="rId27"/>
    <sheet name="KIT JBT" sheetId="74" state="veryHidden" r:id="rId28"/>
    <sheet name="UIP JBTB I" sheetId="47" state="veryHidden" r:id="rId29"/>
    <sheet name="UIP JBTB II" sheetId="18" state="veryHidden" r:id="rId30"/>
    <sheet name="UIP Nusra" sheetId="44" state="veryHidden" r:id="rId31"/>
    <sheet name="Disjatim" sheetId="10" state="veryHidden" r:id="rId32"/>
    <sheet name="Disbali" sheetId="2" state="veryHidden" r:id="rId33"/>
    <sheet name="TJBTB" sheetId="30" state="veryHidden" r:id="rId34"/>
    <sheet name="NTB" sheetId="45" state="veryHidden" r:id="rId35"/>
    <sheet name="NTT" sheetId="46" state="veryHidden" r:id="rId36"/>
    <sheet name="KIT JBTB" sheetId="72" state="veryHidden" r:id="rId37"/>
    <sheet name="UIP Kalbagbar" sheetId="17" state="veryHidden" r:id="rId38"/>
    <sheet name="UIP Kalbagteng" sheetId="24" state="veryHidden" r:id="rId39"/>
    <sheet name="UIP Kalbagtim" sheetId="41" state="veryHidden" r:id="rId40"/>
    <sheet name="Kalbar" sheetId="20" state="veryHidden" r:id="rId41"/>
    <sheet name="Kalselteng" sheetId="43" state="veryHidden" r:id="rId42"/>
    <sheet name="Kaltimra" sheetId="29" state="veryHidden" r:id="rId43"/>
    <sheet name="UIP Sulbagut" sheetId="68" state="veryHidden" r:id="rId44"/>
    <sheet name="UIP Sulbagsel" sheetId="71" state="veryHidden" r:id="rId45"/>
    <sheet name="Sulutenggo" sheetId="54" state="veryHidden" r:id="rId46"/>
    <sheet name="Sulselrabar" sheetId="4" state="veryHidden" r:id="rId47"/>
    <sheet name="UIP Maluku" sheetId="6" state="veryHidden" r:id="rId48"/>
    <sheet name="UIP Papua" sheetId="7" state="veryHidden" r:id="rId49"/>
    <sheet name="MMU" sheetId="16" state="veryHidden" r:id="rId50"/>
    <sheet name="WP2B" sheetId="61" state="veryHidden" r:id="rId51"/>
    <sheet name="Pusdiklat" sheetId="64" state="veryHidden" r:id="rId52"/>
    <sheet name="Pusertif" sheetId="8" state="veryHidden" r:id="rId53"/>
    <sheet name="Puslitbang" sheetId="50" state="veryHidden" r:id="rId54"/>
    <sheet name="Pusenlis" sheetId="48" state="veryHidden" r:id="rId55"/>
    <sheet name="Pusharlis" sheetId="3" state="veryHidden" r:id="rId56"/>
    <sheet name="Pusmankon" sheetId="55" state="veryHidden" r:id="rId57"/>
    <sheet name="Kantor Pusat" sheetId="11" state="veryHidden" r:id="rId58"/>
    <sheet name="IP" sheetId="14" state="veryHidden" r:id="rId59"/>
    <sheet name="PJB" sheetId="9" state="veryHidden" r:id="rId60"/>
    <sheet name="Batam" sheetId="12" state="veryHidden" r:id="rId61"/>
    <sheet name="Icon +" sheetId="22" state="veryHidden" r:id="rId62"/>
    <sheet name="PLN E" sheetId="35" state="veryHidden" r:id="rId63"/>
    <sheet name="PLN Tarakan" sheetId="62" state="veryHidden" r:id="rId64"/>
    <sheet name="PLN BB" sheetId="21" state="veryHidden" r:id="rId65"/>
    <sheet name="BAG" sheetId="67" state="veryHidden" r:id="rId66"/>
    <sheet name="HP" sheetId="56" state="veryHidden" r:id="rId67"/>
    <sheet name="PLN GG" sheetId="76" state="veryHidden" r:id="rId68"/>
    <sheet name="Rekap" sheetId="75" state="veryHidden" r:id="rId69"/>
    <sheet name="Ebudget" sheetId="77" r:id="rId70"/>
    <sheet name="Unit" sheetId="78" state="hidden" r:id="rId71"/>
  </sheets>
  <definedNames>
    <definedName name="_xlnm._FilterDatabase" localSheetId="68" hidden="1">Rekap!$A$2:$J$477</definedName>
  </definedNames>
  <calcPr calcId="181029"/>
</workbook>
</file>

<file path=xl/calcChain.xml><?xml version="1.0" encoding="utf-8"?>
<calcChain xmlns="http://schemas.openxmlformats.org/spreadsheetml/2006/main">
  <c r="B22" i="77" l="1" a="1"/>
  <c r="B22" i="77" s="1"/>
  <c r="A6" i="77" l="1"/>
  <c r="L6" i="77" s="1"/>
  <c r="M477" i="75"/>
  <c r="M476" i="75"/>
  <c r="M475" i="75"/>
  <c r="M474" i="75"/>
  <c r="M473" i="75"/>
  <c r="M472" i="75"/>
  <c r="M471" i="75"/>
  <c r="M470" i="75"/>
  <c r="M469" i="75"/>
  <c r="M468" i="75"/>
  <c r="M467" i="75"/>
  <c r="M466" i="75"/>
  <c r="M465" i="75"/>
  <c r="M464" i="75"/>
  <c r="M463" i="75"/>
  <c r="M462" i="75"/>
  <c r="M461" i="75"/>
  <c r="M460" i="75"/>
  <c r="M459" i="75"/>
  <c r="M458" i="75"/>
  <c r="M457" i="75"/>
  <c r="M456" i="75"/>
  <c r="M455" i="75"/>
  <c r="M454" i="75"/>
  <c r="M453" i="75"/>
  <c r="M452" i="75"/>
  <c r="M451" i="75"/>
  <c r="M450" i="75"/>
  <c r="M449" i="75"/>
  <c r="M448" i="75"/>
  <c r="M447" i="75"/>
  <c r="M446" i="75"/>
  <c r="M445" i="75"/>
  <c r="M444" i="75"/>
  <c r="M443" i="75"/>
  <c r="M442" i="75"/>
  <c r="M441" i="75"/>
  <c r="M440" i="75"/>
  <c r="M439" i="75"/>
  <c r="M438" i="75"/>
  <c r="M437" i="75"/>
  <c r="M436" i="75"/>
  <c r="M435" i="75"/>
  <c r="M434" i="75"/>
  <c r="M433" i="75"/>
  <c r="M432" i="75"/>
  <c r="M431" i="75"/>
  <c r="M430" i="75"/>
  <c r="M429" i="75"/>
  <c r="M428" i="75"/>
  <c r="M427" i="75"/>
  <c r="M426" i="75"/>
  <c r="M425" i="75"/>
  <c r="M424" i="75"/>
  <c r="M423" i="75"/>
  <c r="M422" i="75"/>
  <c r="M421" i="75"/>
  <c r="M420" i="75"/>
  <c r="M419" i="75"/>
  <c r="M418" i="75"/>
  <c r="M417" i="75"/>
  <c r="M416" i="75"/>
  <c r="M415" i="75"/>
  <c r="M414" i="75"/>
  <c r="M413" i="75"/>
  <c r="M412" i="75"/>
  <c r="M411" i="75"/>
  <c r="M410" i="75"/>
  <c r="M409" i="75"/>
  <c r="M408" i="75"/>
  <c r="M407" i="75"/>
  <c r="M406" i="75"/>
  <c r="M405" i="75"/>
  <c r="M404" i="75"/>
  <c r="M403" i="75"/>
  <c r="M402" i="75"/>
  <c r="M401" i="75"/>
  <c r="M400" i="75"/>
  <c r="M399" i="75"/>
  <c r="M398" i="75"/>
  <c r="M397" i="75"/>
  <c r="M396" i="75"/>
  <c r="M395" i="75"/>
  <c r="M394" i="75"/>
  <c r="M393" i="75"/>
  <c r="M392" i="75"/>
  <c r="M391" i="75"/>
  <c r="M390" i="75"/>
  <c r="M389" i="75"/>
  <c r="M388" i="75"/>
  <c r="M387" i="75"/>
  <c r="M386" i="75"/>
  <c r="M385" i="75"/>
  <c r="M384" i="75"/>
  <c r="M383" i="75"/>
  <c r="M382" i="75"/>
  <c r="M381" i="75"/>
  <c r="M380" i="75"/>
  <c r="M379" i="75"/>
  <c r="M378" i="75"/>
  <c r="M377" i="75"/>
  <c r="M376" i="75"/>
  <c r="M375" i="75"/>
  <c r="M374" i="75"/>
  <c r="M373" i="75"/>
  <c r="M372" i="75"/>
  <c r="M371" i="75"/>
  <c r="M370" i="75"/>
  <c r="M369" i="75"/>
  <c r="M368" i="75"/>
  <c r="M367" i="75"/>
  <c r="M366" i="75"/>
  <c r="M365" i="75"/>
  <c r="M364" i="75"/>
  <c r="M363" i="75"/>
  <c r="M362" i="75"/>
  <c r="M361" i="75"/>
  <c r="M360" i="75"/>
  <c r="M359" i="75"/>
  <c r="M358" i="75"/>
  <c r="M357" i="75"/>
  <c r="M356" i="75"/>
  <c r="M355" i="75"/>
  <c r="M354" i="75"/>
  <c r="M353" i="75"/>
  <c r="M352" i="75"/>
  <c r="M351" i="75"/>
  <c r="M350" i="75"/>
  <c r="M349" i="75"/>
  <c r="M348" i="75"/>
  <c r="M347" i="75"/>
  <c r="M346" i="75"/>
  <c r="M345" i="75"/>
  <c r="M344" i="75"/>
  <c r="M343" i="75"/>
  <c r="M342" i="75"/>
  <c r="M341" i="75"/>
  <c r="M340" i="75"/>
  <c r="M339" i="75"/>
  <c r="M338" i="75"/>
  <c r="M337" i="75"/>
  <c r="M336" i="75"/>
  <c r="M335" i="75"/>
  <c r="M334" i="75"/>
  <c r="M333" i="75"/>
  <c r="M332" i="75"/>
  <c r="M331" i="75"/>
  <c r="M330" i="75"/>
  <c r="M329" i="75"/>
  <c r="M328" i="75"/>
  <c r="M327" i="75"/>
  <c r="M326" i="75"/>
  <c r="M325" i="75"/>
  <c r="M324" i="75"/>
  <c r="M323" i="75"/>
  <c r="M322" i="75"/>
  <c r="M321" i="75"/>
  <c r="M320" i="75"/>
  <c r="M319" i="75"/>
  <c r="M318" i="75"/>
  <c r="M317" i="75"/>
  <c r="M316" i="75"/>
  <c r="M315" i="75"/>
  <c r="M314" i="75"/>
  <c r="M313" i="75"/>
  <c r="M312" i="75"/>
  <c r="M311" i="75"/>
  <c r="M310" i="75"/>
  <c r="M309" i="75"/>
  <c r="M308" i="75"/>
  <c r="M307" i="75"/>
  <c r="M306" i="75"/>
  <c r="M305" i="75"/>
  <c r="M304" i="75"/>
  <c r="M303" i="75"/>
  <c r="M302" i="75"/>
  <c r="M301" i="75"/>
  <c r="M300" i="75"/>
  <c r="M299" i="75"/>
  <c r="M298" i="75"/>
  <c r="M297" i="75"/>
  <c r="M296" i="75"/>
  <c r="M295" i="75"/>
  <c r="M294" i="75"/>
  <c r="M293" i="75"/>
  <c r="M292" i="75"/>
  <c r="M291" i="75"/>
  <c r="M290" i="75"/>
  <c r="M289" i="75"/>
  <c r="M288" i="75"/>
  <c r="M287" i="75"/>
  <c r="M286" i="75"/>
  <c r="M285" i="75"/>
  <c r="M284" i="75"/>
  <c r="M283" i="75"/>
  <c r="M282" i="75"/>
  <c r="M281" i="75"/>
  <c r="M280" i="75"/>
  <c r="M279" i="75"/>
  <c r="M278" i="75"/>
  <c r="M277" i="75"/>
  <c r="M276" i="75"/>
  <c r="M275" i="75"/>
  <c r="M274" i="75"/>
  <c r="M273" i="75"/>
  <c r="M272" i="75"/>
  <c r="M271" i="75"/>
  <c r="M270" i="75"/>
  <c r="M269" i="75"/>
  <c r="M268" i="75"/>
  <c r="M267" i="75"/>
  <c r="M266" i="75"/>
  <c r="M265" i="75"/>
  <c r="M264" i="75"/>
  <c r="M263" i="75"/>
  <c r="M262" i="75"/>
  <c r="M261" i="75"/>
  <c r="M260" i="75"/>
  <c r="M259" i="75"/>
  <c r="M258" i="75"/>
  <c r="M257" i="75"/>
  <c r="M256" i="75"/>
  <c r="M255" i="75"/>
  <c r="M254" i="75"/>
  <c r="M253" i="75"/>
  <c r="M252" i="75"/>
  <c r="M251" i="75"/>
  <c r="M250" i="75"/>
  <c r="M249" i="75"/>
  <c r="M248" i="75"/>
  <c r="M247" i="75"/>
  <c r="M246" i="75"/>
  <c r="M245" i="75"/>
  <c r="M244" i="75"/>
  <c r="M243" i="75"/>
  <c r="M242" i="75"/>
  <c r="M241" i="75"/>
  <c r="M240" i="75"/>
  <c r="M239" i="75"/>
  <c r="M238" i="75"/>
  <c r="M237" i="75"/>
  <c r="M236" i="75"/>
  <c r="M235" i="75"/>
  <c r="M234" i="75"/>
  <c r="M233" i="75"/>
  <c r="M232" i="75"/>
  <c r="M231" i="75"/>
  <c r="M230" i="75"/>
  <c r="M229" i="75"/>
  <c r="M228" i="75"/>
  <c r="M227" i="75"/>
  <c r="M226" i="75"/>
  <c r="M225" i="75"/>
  <c r="M224" i="75"/>
  <c r="M223" i="75"/>
  <c r="M222" i="75"/>
  <c r="M221" i="75"/>
  <c r="M220" i="75"/>
  <c r="M219" i="75"/>
  <c r="M218" i="75"/>
  <c r="M217" i="75"/>
  <c r="M216" i="75"/>
  <c r="M215" i="75"/>
  <c r="M214" i="75"/>
  <c r="M213" i="75"/>
  <c r="M212" i="75"/>
  <c r="M211" i="75"/>
  <c r="M210" i="75"/>
  <c r="M209" i="75"/>
  <c r="M208" i="75"/>
  <c r="M207" i="75"/>
  <c r="M206" i="75"/>
  <c r="M205" i="75"/>
  <c r="M204" i="75"/>
  <c r="M203" i="75"/>
  <c r="M202" i="75"/>
  <c r="M201" i="75"/>
  <c r="M200" i="75"/>
  <c r="M199" i="75"/>
  <c r="M198" i="75"/>
  <c r="M197" i="75"/>
  <c r="M196" i="75"/>
  <c r="M195" i="75"/>
  <c r="M194" i="75"/>
  <c r="M193" i="75"/>
  <c r="M192" i="75"/>
  <c r="M191" i="75"/>
  <c r="M190" i="75"/>
  <c r="M189" i="75"/>
  <c r="M188" i="75"/>
  <c r="M187" i="75"/>
  <c r="M186" i="75"/>
  <c r="M185" i="75"/>
  <c r="M184" i="75"/>
  <c r="M183" i="75"/>
  <c r="M182" i="75"/>
  <c r="M181" i="75"/>
  <c r="M180" i="75"/>
  <c r="M179" i="75"/>
  <c r="M178" i="75"/>
  <c r="M177" i="75"/>
  <c r="M176" i="75"/>
  <c r="M175" i="75"/>
  <c r="M174" i="75"/>
  <c r="M173" i="75"/>
  <c r="M172" i="75"/>
  <c r="M171" i="75"/>
  <c r="M170" i="75"/>
  <c r="M169" i="75"/>
  <c r="M168" i="75"/>
  <c r="M167" i="75"/>
  <c r="M166" i="75"/>
  <c r="M165" i="75"/>
  <c r="M164" i="75"/>
  <c r="M163" i="75"/>
  <c r="M162" i="75"/>
  <c r="M161" i="75"/>
  <c r="M160" i="75"/>
  <c r="M159" i="75"/>
  <c r="M158" i="75"/>
  <c r="M157" i="75"/>
  <c r="M156" i="75"/>
  <c r="M155" i="75"/>
  <c r="M154" i="75"/>
  <c r="M153" i="75"/>
  <c r="M152" i="75"/>
  <c r="M151" i="75"/>
  <c r="M150" i="75"/>
  <c r="M149" i="75"/>
  <c r="M148" i="75"/>
  <c r="M147" i="75"/>
  <c r="M146" i="75"/>
  <c r="M145" i="75"/>
  <c r="M144" i="75"/>
  <c r="M143" i="75"/>
  <c r="M142" i="75"/>
  <c r="M141" i="75"/>
  <c r="M140" i="75"/>
  <c r="M139" i="75"/>
  <c r="M138" i="75"/>
  <c r="M137" i="75"/>
  <c r="M136" i="75"/>
  <c r="M135" i="75"/>
  <c r="M134" i="75"/>
  <c r="M133" i="75"/>
  <c r="M132" i="75"/>
  <c r="M131" i="75"/>
  <c r="M130" i="75"/>
  <c r="M129" i="75"/>
  <c r="M128" i="75"/>
  <c r="M127" i="75"/>
  <c r="M126" i="75"/>
  <c r="M125" i="75"/>
  <c r="M124" i="75"/>
  <c r="M123" i="75"/>
  <c r="M122" i="75"/>
  <c r="M121" i="75"/>
  <c r="M120" i="75"/>
  <c r="M119" i="75"/>
  <c r="M118" i="75"/>
  <c r="M117" i="75"/>
  <c r="M116" i="75"/>
  <c r="M115" i="75"/>
  <c r="M114" i="75"/>
  <c r="M113" i="75"/>
  <c r="M112" i="75"/>
  <c r="M111" i="75"/>
  <c r="M110" i="75"/>
  <c r="M109" i="75"/>
  <c r="M108" i="75"/>
  <c r="M107" i="75"/>
  <c r="M106" i="75"/>
  <c r="M105" i="75"/>
  <c r="M104" i="75"/>
  <c r="M103" i="75"/>
  <c r="M102" i="75"/>
  <c r="M101" i="75"/>
  <c r="M100" i="75"/>
  <c r="M99" i="75"/>
  <c r="M98" i="75"/>
  <c r="M97" i="75"/>
  <c r="M96" i="75"/>
  <c r="M95" i="75"/>
  <c r="M94" i="75"/>
  <c r="M93" i="75"/>
  <c r="M92" i="75"/>
  <c r="M91" i="75"/>
  <c r="M90" i="75"/>
  <c r="M89" i="75"/>
  <c r="M88" i="75"/>
  <c r="M87" i="75"/>
  <c r="M86" i="75"/>
  <c r="M85" i="75"/>
  <c r="M84" i="75"/>
  <c r="M83" i="75"/>
  <c r="M82" i="75"/>
  <c r="M81" i="75"/>
  <c r="M80" i="75"/>
  <c r="M79" i="75"/>
  <c r="M78" i="75"/>
  <c r="M77" i="75"/>
  <c r="M76" i="75"/>
  <c r="M75" i="75"/>
  <c r="M74" i="75"/>
  <c r="M73" i="75"/>
  <c r="M72" i="75"/>
  <c r="M71" i="75"/>
  <c r="M70" i="75"/>
  <c r="M69" i="75"/>
  <c r="M68" i="75"/>
  <c r="M67" i="75"/>
  <c r="M66" i="75"/>
  <c r="M65" i="75"/>
  <c r="M64" i="75"/>
  <c r="M63" i="75"/>
  <c r="M62" i="75"/>
  <c r="M61" i="75"/>
  <c r="M60" i="75"/>
  <c r="M59" i="75"/>
  <c r="M58" i="75"/>
  <c r="M57" i="75"/>
  <c r="M56" i="75"/>
  <c r="M55" i="75"/>
  <c r="M54" i="75"/>
  <c r="M53" i="75"/>
  <c r="M52" i="75"/>
  <c r="M51" i="75"/>
  <c r="M50" i="75"/>
  <c r="M49" i="75"/>
  <c r="M48" i="75"/>
  <c r="M47" i="75"/>
  <c r="M46" i="75"/>
  <c r="M45" i="75"/>
  <c r="M44" i="75"/>
  <c r="M43" i="75"/>
  <c r="M42" i="75"/>
  <c r="M41" i="75"/>
  <c r="M40" i="75"/>
  <c r="M39" i="75"/>
  <c r="M38" i="75"/>
  <c r="M37" i="75"/>
  <c r="M36" i="75"/>
  <c r="M35" i="75"/>
  <c r="M34" i="75"/>
  <c r="M33" i="75"/>
  <c r="M32" i="75"/>
  <c r="M31" i="75"/>
  <c r="M30" i="75"/>
  <c r="M29" i="75"/>
  <c r="M28" i="75"/>
  <c r="M27" i="75"/>
  <c r="M26" i="75"/>
  <c r="M25" i="75"/>
  <c r="M24" i="75"/>
  <c r="M23" i="75"/>
  <c r="M22" i="75"/>
  <c r="M21" i="75"/>
  <c r="M20" i="75"/>
  <c r="M19" i="75"/>
  <c r="M18" i="75"/>
  <c r="M17" i="75"/>
  <c r="M16" i="75"/>
  <c r="M15" i="75"/>
  <c r="M14" i="75"/>
  <c r="M13" i="75"/>
  <c r="M12" i="75"/>
  <c r="M11" i="75"/>
  <c r="M10" i="75"/>
  <c r="M9" i="75"/>
  <c r="M8" i="75"/>
  <c r="M7" i="75"/>
  <c r="M6" i="75"/>
  <c r="M5" i="75"/>
  <c r="M4" i="75"/>
  <c r="M3" i="75"/>
  <c r="D477" i="75"/>
  <c r="D476" i="75"/>
  <c r="D475" i="75"/>
  <c r="D474" i="75"/>
  <c r="D473" i="75"/>
  <c r="D472" i="75"/>
  <c r="D471" i="75"/>
  <c r="D470" i="75"/>
  <c r="D469" i="75"/>
  <c r="D468" i="75"/>
  <c r="D467" i="75"/>
  <c r="D466" i="75"/>
  <c r="D465" i="75"/>
  <c r="D464" i="75"/>
  <c r="D463" i="75"/>
  <c r="D462" i="75"/>
  <c r="D461" i="75"/>
  <c r="D460" i="75"/>
  <c r="D459" i="75"/>
  <c r="D458" i="75"/>
  <c r="D457" i="75"/>
  <c r="D456" i="75"/>
  <c r="D455" i="75"/>
  <c r="D454" i="75"/>
  <c r="D453" i="75"/>
  <c r="D452" i="75"/>
  <c r="D451" i="75"/>
  <c r="D450" i="75"/>
  <c r="D449" i="75"/>
  <c r="D448" i="75"/>
  <c r="D447" i="75"/>
  <c r="D446" i="75"/>
  <c r="D445" i="75"/>
  <c r="D444" i="75"/>
  <c r="D443" i="75"/>
  <c r="D442" i="75"/>
  <c r="D441" i="75"/>
  <c r="D440" i="75"/>
  <c r="D439" i="75"/>
  <c r="D438" i="75"/>
  <c r="D437" i="75"/>
  <c r="D436" i="75"/>
  <c r="D435" i="75"/>
  <c r="D434" i="75"/>
  <c r="D433" i="75"/>
  <c r="D432" i="75"/>
  <c r="D431" i="75"/>
  <c r="D430" i="75"/>
  <c r="D429" i="75"/>
  <c r="D428" i="75"/>
  <c r="D427" i="75"/>
  <c r="D426" i="75"/>
  <c r="D425" i="75"/>
  <c r="D424" i="75"/>
  <c r="D423" i="75"/>
  <c r="D422" i="75"/>
  <c r="D421" i="75"/>
  <c r="D420" i="75"/>
  <c r="D419" i="75"/>
  <c r="D418" i="75"/>
  <c r="D417" i="75"/>
  <c r="D416" i="75"/>
  <c r="D415" i="75"/>
  <c r="D414" i="75"/>
  <c r="D413" i="75"/>
  <c r="D412" i="75"/>
  <c r="D411" i="75"/>
  <c r="D410" i="75"/>
  <c r="D409" i="75"/>
  <c r="D408" i="75"/>
  <c r="D407" i="75"/>
  <c r="D406" i="75"/>
  <c r="D405" i="75"/>
  <c r="D404" i="75"/>
  <c r="D403" i="75"/>
  <c r="D402" i="75"/>
  <c r="D401" i="75"/>
  <c r="D400" i="75"/>
  <c r="D399" i="75"/>
  <c r="D398" i="75"/>
  <c r="D397" i="75"/>
  <c r="D396" i="75"/>
  <c r="D395" i="75"/>
  <c r="D394" i="75"/>
  <c r="D393" i="75"/>
  <c r="D392" i="75"/>
  <c r="D391" i="75"/>
  <c r="D390" i="75"/>
  <c r="D389" i="75"/>
  <c r="D388" i="75"/>
  <c r="D387" i="75"/>
  <c r="D386" i="75"/>
  <c r="D385" i="75"/>
  <c r="D384" i="75"/>
  <c r="D383" i="75"/>
  <c r="D382" i="75"/>
  <c r="D381" i="75"/>
  <c r="D380" i="75"/>
  <c r="D379" i="75"/>
  <c r="D378" i="75"/>
  <c r="D377" i="75"/>
  <c r="D376" i="75"/>
  <c r="D375" i="75"/>
  <c r="D374" i="75"/>
  <c r="D373" i="75"/>
  <c r="D372" i="75"/>
  <c r="D371" i="75"/>
  <c r="D370" i="75"/>
  <c r="D369" i="75"/>
  <c r="D368" i="75"/>
  <c r="D367" i="75"/>
  <c r="D366" i="75"/>
  <c r="D365" i="75"/>
  <c r="D364" i="75"/>
  <c r="D363" i="75"/>
  <c r="D362" i="75"/>
  <c r="D361" i="75"/>
  <c r="D360" i="75"/>
  <c r="D359" i="75"/>
  <c r="D358" i="75"/>
  <c r="D357" i="75"/>
  <c r="D356" i="75"/>
  <c r="D355" i="75"/>
  <c r="D354" i="75"/>
  <c r="D353" i="75"/>
  <c r="D352" i="75"/>
  <c r="D351" i="75"/>
  <c r="D350" i="75"/>
  <c r="D349" i="75"/>
  <c r="D348" i="75"/>
  <c r="D347" i="75"/>
  <c r="D346" i="75"/>
  <c r="D345" i="75"/>
  <c r="D344" i="75"/>
  <c r="D343" i="75"/>
  <c r="D342" i="75"/>
  <c r="D341" i="75"/>
  <c r="D340" i="75"/>
  <c r="D339" i="75"/>
  <c r="D338" i="75"/>
  <c r="D337" i="75"/>
  <c r="D336" i="75"/>
  <c r="D335" i="75"/>
  <c r="D334" i="75"/>
  <c r="D333" i="75"/>
  <c r="D332" i="75"/>
  <c r="D331" i="75"/>
  <c r="D330" i="75"/>
  <c r="D329" i="75"/>
  <c r="D328" i="75"/>
  <c r="D327" i="75"/>
  <c r="D326" i="75"/>
  <c r="D325" i="75"/>
  <c r="D324" i="75"/>
  <c r="D323" i="75"/>
  <c r="D322" i="75"/>
  <c r="D321" i="75"/>
  <c r="D320" i="75"/>
  <c r="D319" i="75"/>
  <c r="D318" i="75"/>
  <c r="D317" i="75"/>
  <c r="D316" i="75"/>
  <c r="D315" i="75"/>
  <c r="D314" i="75"/>
  <c r="D313" i="75"/>
  <c r="D312" i="75"/>
  <c r="D311" i="75"/>
  <c r="D310" i="75"/>
  <c r="D309" i="75"/>
  <c r="D308" i="75"/>
  <c r="D307" i="75"/>
  <c r="D306" i="75"/>
  <c r="D305" i="75"/>
  <c r="D304" i="75"/>
  <c r="D303" i="75"/>
  <c r="D302" i="75"/>
  <c r="D301" i="75"/>
  <c r="D300" i="75"/>
  <c r="D299" i="75"/>
  <c r="D298" i="75"/>
  <c r="D297" i="75"/>
  <c r="D296" i="75"/>
  <c r="D295" i="75"/>
  <c r="D294" i="75"/>
  <c r="D293" i="75"/>
  <c r="D292" i="75"/>
  <c r="D291" i="75"/>
  <c r="D290" i="75"/>
  <c r="D289" i="75"/>
  <c r="D288" i="75"/>
  <c r="D287" i="75"/>
  <c r="D286" i="75"/>
  <c r="D285" i="75"/>
  <c r="D284" i="75"/>
  <c r="D283" i="75"/>
  <c r="D282" i="75"/>
  <c r="D281" i="75"/>
  <c r="D280" i="75"/>
  <c r="D279" i="75"/>
  <c r="D278" i="75"/>
  <c r="D277" i="75"/>
  <c r="D276" i="75"/>
  <c r="D275" i="75"/>
  <c r="D274" i="75"/>
  <c r="D273" i="75"/>
  <c r="D272" i="75"/>
  <c r="D271" i="75"/>
  <c r="D270" i="75"/>
  <c r="D269" i="75"/>
  <c r="D268" i="75"/>
  <c r="D267" i="75"/>
  <c r="D266" i="75"/>
  <c r="D265" i="75"/>
  <c r="D264" i="75"/>
  <c r="D263" i="75"/>
  <c r="D262" i="75"/>
  <c r="D261" i="75"/>
  <c r="D260" i="75"/>
  <c r="D259" i="75"/>
  <c r="D258" i="75"/>
  <c r="D257" i="75"/>
  <c r="D256" i="75"/>
  <c r="D255" i="75"/>
  <c r="D254" i="75"/>
  <c r="D253" i="75"/>
  <c r="D252" i="75"/>
  <c r="D251" i="75"/>
  <c r="D250" i="75"/>
  <c r="D249" i="75"/>
  <c r="D248" i="75"/>
  <c r="D247" i="75"/>
  <c r="D246" i="75"/>
  <c r="D245" i="75"/>
  <c r="D244" i="75"/>
  <c r="D243" i="75"/>
  <c r="D242" i="75"/>
  <c r="D241" i="75"/>
  <c r="D240" i="75"/>
  <c r="D239" i="75"/>
  <c r="D238" i="75"/>
  <c r="D237" i="75"/>
  <c r="D236" i="75"/>
  <c r="D235" i="75"/>
  <c r="D234" i="75"/>
  <c r="D233" i="75"/>
  <c r="D232" i="75"/>
  <c r="D231" i="75"/>
  <c r="D230" i="75"/>
  <c r="D229" i="75"/>
  <c r="D228" i="75"/>
  <c r="D227" i="75"/>
  <c r="D226" i="75"/>
  <c r="D225" i="75"/>
  <c r="D224" i="75"/>
  <c r="D223" i="75"/>
  <c r="D222" i="75"/>
  <c r="D221" i="75"/>
  <c r="D220" i="75"/>
  <c r="D219" i="75"/>
  <c r="D218" i="75"/>
  <c r="D217" i="75"/>
  <c r="D216" i="75"/>
  <c r="D215" i="75"/>
  <c r="D214" i="75"/>
  <c r="D213" i="75"/>
  <c r="D212" i="75"/>
  <c r="D211" i="75"/>
  <c r="D210" i="75"/>
  <c r="D209" i="75"/>
  <c r="D208" i="75"/>
  <c r="D207" i="75"/>
  <c r="D206" i="75"/>
  <c r="D205" i="75"/>
  <c r="D204" i="75"/>
  <c r="D203" i="75"/>
  <c r="D202" i="75"/>
  <c r="D201" i="75"/>
  <c r="D200" i="75"/>
  <c r="D199" i="75"/>
  <c r="D198" i="75"/>
  <c r="D197" i="75"/>
  <c r="D196" i="75"/>
  <c r="D195" i="75"/>
  <c r="D194" i="75"/>
  <c r="D193" i="75"/>
  <c r="D192" i="75"/>
  <c r="D191" i="75"/>
  <c r="D190" i="75"/>
  <c r="D189" i="75"/>
  <c r="D188" i="75"/>
  <c r="D187" i="75"/>
  <c r="D186" i="75"/>
  <c r="D185" i="75"/>
  <c r="D184" i="75"/>
  <c r="D183" i="75"/>
  <c r="D182" i="75"/>
  <c r="D181" i="75"/>
  <c r="D180" i="75"/>
  <c r="D179" i="75"/>
  <c r="D178" i="75"/>
  <c r="D177" i="75"/>
  <c r="D176" i="75"/>
  <c r="D175" i="75"/>
  <c r="D174" i="75"/>
  <c r="D173" i="75"/>
  <c r="D172" i="75"/>
  <c r="D171" i="75"/>
  <c r="D170" i="75"/>
  <c r="D169" i="75"/>
  <c r="D168" i="75"/>
  <c r="D167" i="75"/>
  <c r="D166" i="75"/>
  <c r="D165" i="75"/>
  <c r="D164" i="75"/>
  <c r="D163" i="75"/>
  <c r="D162" i="75"/>
  <c r="D161" i="75"/>
  <c r="D160" i="75"/>
  <c r="D159" i="75"/>
  <c r="D158" i="75"/>
  <c r="D157" i="75"/>
  <c r="D156" i="75"/>
  <c r="D155" i="75"/>
  <c r="D154" i="75"/>
  <c r="D153" i="75"/>
  <c r="D152" i="75"/>
  <c r="D151" i="75"/>
  <c r="D150" i="75"/>
  <c r="D149" i="75"/>
  <c r="D148" i="75"/>
  <c r="D147" i="75"/>
  <c r="D146" i="75"/>
  <c r="D145" i="75"/>
  <c r="D144" i="75"/>
  <c r="D143" i="75"/>
  <c r="D142" i="75"/>
  <c r="D141" i="75"/>
  <c r="D140" i="75"/>
  <c r="D139" i="75"/>
  <c r="D138" i="75"/>
  <c r="D137" i="75"/>
  <c r="D136" i="75"/>
  <c r="D135" i="75"/>
  <c r="D134" i="75"/>
  <c r="D133" i="75"/>
  <c r="D132" i="75"/>
  <c r="D131" i="75"/>
  <c r="D130" i="75"/>
  <c r="D129" i="75"/>
  <c r="D128" i="75"/>
  <c r="D127" i="75"/>
  <c r="D126" i="75"/>
  <c r="D125" i="75"/>
  <c r="D124" i="75"/>
  <c r="D123" i="75"/>
  <c r="D122" i="75"/>
  <c r="D121" i="75"/>
  <c r="D120" i="75"/>
  <c r="D119" i="75"/>
  <c r="D118" i="75"/>
  <c r="D117" i="75"/>
  <c r="D116" i="75"/>
  <c r="D115" i="75"/>
  <c r="D114" i="75"/>
  <c r="D113" i="75"/>
  <c r="D112" i="75"/>
  <c r="D111" i="75"/>
  <c r="D110" i="75"/>
  <c r="D109" i="75"/>
  <c r="D108" i="75"/>
  <c r="D107" i="75"/>
  <c r="D106" i="75"/>
  <c r="D105" i="75"/>
  <c r="D104" i="75"/>
  <c r="D103" i="75"/>
  <c r="D102" i="75"/>
  <c r="D101" i="75"/>
  <c r="D100" i="75"/>
  <c r="D99" i="75"/>
  <c r="D98" i="75"/>
  <c r="D97" i="75"/>
  <c r="D96" i="75"/>
  <c r="D95" i="75"/>
  <c r="D94" i="75"/>
  <c r="D93" i="75"/>
  <c r="D92" i="75"/>
  <c r="D91" i="75"/>
  <c r="D90" i="75"/>
  <c r="D89" i="75"/>
  <c r="D88" i="75"/>
  <c r="D87" i="75"/>
  <c r="D86" i="75"/>
  <c r="D85" i="75"/>
  <c r="D84" i="75"/>
  <c r="D83" i="75"/>
  <c r="D82" i="75"/>
  <c r="D81" i="75"/>
  <c r="D80" i="75"/>
  <c r="D79" i="75"/>
  <c r="D78" i="75"/>
  <c r="D77" i="75"/>
  <c r="D76" i="75"/>
  <c r="D75" i="75"/>
  <c r="D74" i="75"/>
  <c r="D73" i="75"/>
  <c r="D72" i="75"/>
  <c r="D71" i="75"/>
  <c r="D70" i="75"/>
  <c r="D69" i="75"/>
  <c r="D68" i="75"/>
  <c r="D67" i="75"/>
  <c r="D66" i="75"/>
  <c r="D65" i="75"/>
  <c r="D64" i="75"/>
  <c r="D63" i="75"/>
  <c r="D62" i="75"/>
  <c r="D61" i="75"/>
  <c r="D60" i="75"/>
  <c r="D59" i="75"/>
  <c r="D58" i="75"/>
  <c r="D57" i="75"/>
  <c r="D56" i="75"/>
  <c r="D55" i="75"/>
  <c r="D54" i="75"/>
  <c r="D53" i="75"/>
  <c r="D52" i="75"/>
  <c r="D51" i="75"/>
  <c r="D50" i="75"/>
  <c r="D49" i="75"/>
  <c r="D48" i="75"/>
  <c r="D47" i="75"/>
  <c r="D46" i="75"/>
  <c r="D45" i="75"/>
  <c r="D44" i="75"/>
  <c r="D43" i="75"/>
  <c r="D42" i="75"/>
  <c r="D41" i="75"/>
  <c r="D40" i="75"/>
  <c r="D39" i="75"/>
  <c r="D38" i="75"/>
  <c r="D37" i="75"/>
  <c r="D36" i="75"/>
  <c r="D35" i="75"/>
  <c r="D34" i="75"/>
  <c r="D33" i="75"/>
  <c r="D32" i="75"/>
  <c r="D31" i="75"/>
  <c r="D30" i="75"/>
  <c r="D29" i="75"/>
  <c r="D28" i="75"/>
  <c r="D27" i="75"/>
  <c r="D26" i="75"/>
  <c r="D25" i="75"/>
  <c r="D24" i="75"/>
  <c r="D23" i="75"/>
  <c r="D22" i="75"/>
  <c r="D21" i="75"/>
  <c r="D20" i="75"/>
  <c r="D19" i="75"/>
  <c r="D18" i="75"/>
  <c r="D17" i="75"/>
  <c r="D16" i="75"/>
  <c r="D15" i="75"/>
  <c r="D14" i="75"/>
  <c r="D13" i="75"/>
  <c r="D12" i="75"/>
  <c r="D11" i="75"/>
  <c r="D10" i="75"/>
  <c r="D9" i="75"/>
  <c r="D8" i="75"/>
  <c r="D7" i="75"/>
  <c r="D6" i="75"/>
  <c r="D5" i="75"/>
  <c r="D4" i="75"/>
  <c r="N9" i="75" s="1" a="1"/>
  <c r="N9" i="75" s="1"/>
  <c r="D3" i="75"/>
  <c r="N26" i="75" a="1"/>
  <c r="N26" i="75" s="1"/>
  <c r="N47" i="75" a="1"/>
  <c r="N47" i="75" s="1"/>
  <c r="G471" i="75"/>
  <c r="E471" i="75"/>
  <c r="B15" i="77" a="1"/>
  <c r="B15" i="77" s="1"/>
  <c r="J477" i="75"/>
  <c r="G477" i="75"/>
  <c r="J476" i="75"/>
  <c r="G476" i="75"/>
  <c r="J475" i="75"/>
  <c r="G475" i="75"/>
  <c r="J474" i="75"/>
  <c r="G474" i="75"/>
  <c r="J473" i="75"/>
  <c r="G473" i="75"/>
  <c r="J472" i="75"/>
  <c r="G472" i="75"/>
  <c r="J471" i="75"/>
  <c r="E465" i="75"/>
  <c r="F465" i="75"/>
  <c r="G465" i="75"/>
  <c r="H465" i="75"/>
  <c r="J465" i="75"/>
  <c r="E466" i="75"/>
  <c r="F466" i="75"/>
  <c r="G466" i="75"/>
  <c r="H466" i="75"/>
  <c r="J466" i="75"/>
  <c r="E467" i="75"/>
  <c r="F467" i="75"/>
  <c r="G467" i="75"/>
  <c r="H467" i="75"/>
  <c r="J467" i="75"/>
  <c r="E468" i="75"/>
  <c r="F468" i="75"/>
  <c r="G468" i="75"/>
  <c r="H468" i="75"/>
  <c r="J468" i="75"/>
  <c r="E469" i="75"/>
  <c r="F469" i="75"/>
  <c r="G469" i="75"/>
  <c r="H469" i="75"/>
  <c r="J469" i="75"/>
  <c r="E470" i="75"/>
  <c r="F470" i="75"/>
  <c r="G470" i="75"/>
  <c r="H470" i="75"/>
  <c r="J470" i="75"/>
  <c r="J464" i="75"/>
  <c r="H464" i="75"/>
  <c r="G464" i="75"/>
  <c r="F464" i="75"/>
  <c r="E464" i="75"/>
  <c r="E458" i="75"/>
  <c r="F458" i="75"/>
  <c r="G458" i="75"/>
  <c r="H458" i="75"/>
  <c r="J458" i="75"/>
  <c r="E459" i="75"/>
  <c r="F459" i="75"/>
  <c r="G459" i="75"/>
  <c r="H459" i="75"/>
  <c r="J459" i="75"/>
  <c r="E460" i="75"/>
  <c r="F460" i="75"/>
  <c r="G460" i="75"/>
  <c r="H460" i="75"/>
  <c r="J460" i="75"/>
  <c r="E461" i="75"/>
  <c r="F461" i="75"/>
  <c r="G461" i="75"/>
  <c r="H461" i="75"/>
  <c r="J461" i="75"/>
  <c r="E462" i="75"/>
  <c r="F462" i="75"/>
  <c r="G462" i="75"/>
  <c r="H462" i="75"/>
  <c r="J462" i="75"/>
  <c r="E463" i="75"/>
  <c r="F463" i="75"/>
  <c r="G463" i="75"/>
  <c r="H463" i="75"/>
  <c r="J463" i="75"/>
  <c r="J457" i="75"/>
  <c r="H457" i="75"/>
  <c r="G457" i="75"/>
  <c r="F457" i="75"/>
  <c r="E457" i="75"/>
  <c r="F455" i="75"/>
  <c r="G455" i="75"/>
  <c r="H455" i="75"/>
  <c r="J455" i="75"/>
  <c r="E456" i="75"/>
  <c r="F456" i="75"/>
  <c r="G456" i="75"/>
  <c r="H456" i="75"/>
  <c r="J456" i="75"/>
  <c r="E451" i="75"/>
  <c r="F451" i="75"/>
  <c r="G451" i="75"/>
  <c r="H451" i="75"/>
  <c r="J451" i="75"/>
  <c r="F452" i="75"/>
  <c r="G452" i="75"/>
  <c r="H452" i="75"/>
  <c r="J452" i="75"/>
  <c r="E453" i="75"/>
  <c r="F453" i="75"/>
  <c r="G453" i="75"/>
  <c r="H453" i="75"/>
  <c r="J453" i="75"/>
  <c r="E454" i="75"/>
  <c r="F454" i="75"/>
  <c r="G454" i="75"/>
  <c r="H454" i="75"/>
  <c r="J454" i="75"/>
  <c r="J450" i="75"/>
  <c r="H450" i="75"/>
  <c r="G450" i="75"/>
  <c r="F450" i="75"/>
  <c r="E450" i="75"/>
  <c r="E444" i="75"/>
  <c r="F444" i="75"/>
  <c r="G444" i="75"/>
  <c r="H444" i="75"/>
  <c r="J444" i="75"/>
  <c r="E445" i="75"/>
  <c r="F445" i="75"/>
  <c r="G445" i="75"/>
  <c r="H445" i="75"/>
  <c r="J445" i="75"/>
  <c r="E446" i="75"/>
  <c r="F446" i="75"/>
  <c r="G446" i="75"/>
  <c r="H446" i="75"/>
  <c r="J446" i="75"/>
  <c r="E447" i="75"/>
  <c r="F447" i="75"/>
  <c r="G447" i="75"/>
  <c r="H447" i="75"/>
  <c r="J447" i="75"/>
  <c r="E448" i="75"/>
  <c r="F448" i="75"/>
  <c r="G448" i="75"/>
  <c r="H448" i="75"/>
  <c r="J448" i="75"/>
  <c r="E449" i="75"/>
  <c r="F449" i="75"/>
  <c r="G449" i="75"/>
  <c r="H449" i="75"/>
  <c r="J449" i="75"/>
  <c r="J443" i="75"/>
  <c r="H443" i="75"/>
  <c r="G443" i="75"/>
  <c r="F443" i="75"/>
  <c r="E443" i="75"/>
  <c r="E442" i="75"/>
  <c r="F442" i="75"/>
  <c r="G442" i="75"/>
  <c r="H442" i="75"/>
  <c r="J442" i="75"/>
  <c r="J437" i="75"/>
  <c r="G437" i="75"/>
  <c r="F437" i="75"/>
  <c r="E438" i="75"/>
  <c r="F438" i="75"/>
  <c r="G438" i="75"/>
  <c r="H438" i="75"/>
  <c r="J438" i="75"/>
  <c r="E439" i="75"/>
  <c r="F439" i="75"/>
  <c r="G439" i="75"/>
  <c r="H439" i="75"/>
  <c r="J439" i="75"/>
  <c r="E440" i="75"/>
  <c r="F440" i="75"/>
  <c r="G440" i="75"/>
  <c r="H440" i="75"/>
  <c r="J440" i="75"/>
  <c r="E441" i="75"/>
  <c r="F441" i="75"/>
  <c r="G441" i="75"/>
  <c r="H441" i="75"/>
  <c r="J441" i="75"/>
  <c r="J436" i="75"/>
  <c r="H436" i="75"/>
  <c r="G436" i="75"/>
  <c r="F436" i="75"/>
  <c r="E436" i="75"/>
  <c r="E434" i="75"/>
  <c r="F434" i="75"/>
  <c r="G434" i="75"/>
  <c r="H434" i="75"/>
  <c r="J434" i="75"/>
  <c r="E435" i="75"/>
  <c r="F435" i="75"/>
  <c r="G435" i="75"/>
  <c r="H435" i="75"/>
  <c r="J435" i="75"/>
  <c r="J430" i="75"/>
  <c r="G430" i="75"/>
  <c r="F430" i="75"/>
  <c r="E431" i="75"/>
  <c r="F431" i="75"/>
  <c r="G431" i="75"/>
  <c r="H431" i="75"/>
  <c r="J431" i="75"/>
  <c r="E432" i="75"/>
  <c r="F432" i="75"/>
  <c r="G432" i="75"/>
  <c r="H432" i="75"/>
  <c r="J432" i="75"/>
  <c r="E433" i="75"/>
  <c r="F433" i="75"/>
  <c r="G433" i="75"/>
  <c r="H433" i="75"/>
  <c r="J433" i="75"/>
  <c r="J429" i="75"/>
  <c r="H429" i="75"/>
  <c r="G429" i="75"/>
  <c r="F429" i="75"/>
  <c r="E429" i="75"/>
  <c r="E427" i="75"/>
  <c r="F427" i="75"/>
  <c r="G427" i="75"/>
  <c r="H427" i="75"/>
  <c r="J427" i="75"/>
  <c r="E428" i="75"/>
  <c r="F428" i="75"/>
  <c r="G428" i="75"/>
  <c r="H428" i="75"/>
  <c r="J428" i="75"/>
  <c r="J426" i="75"/>
  <c r="H426" i="75"/>
  <c r="G426" i="75"/>
  <c r="F426" i="75"/>
  <c r="E426" i="75"/>
  <c r="E423" i="75"/>
  <c r="F423" i="75"/>
  <c r="G423" i="75"/>
  <c r="H423" i="75"/>
  <c r="J423" i="75"/>
  <c r="E424" i="75"/>
  <c r="F424" i="75"/>
  <c r="G424" i="75"/>
  <c r="H424" i="75"/>
  <c r="J424" i="75"/>
  <c r="E425" i="75"/>
  <c r="F425" i="75"/>
  <c r="G425" i="75"/>
  <c r="H425" i="75"/>
  <c r="J425" i="75"/>
  <c r="J422" i="75"/>
  <c r="H422" i="75"/>
  <c r="G422" i="75"/>
  <c r="F422" i="75"/>
  <c r="E422" i="75"/>
  <c r="E420" i="75"/>
  <c r="F420" i="75"/>
  <c r="G420" i="75"/>
  <c r="H420" i="75"/>
  <c r="J420" i="75"/>
  <c r="E421" i="75"/>
  <c r="F421" i="75"/>
  <c r="G421" i="75"/>
  <c r="H421" i="75"/>
  <c r="J421" i="75"/>
  <c r="J419" i="75"/>
  <c r="H419" i="75"/>
  <c r="G419" i="75"/>
  <c r="F419" i="75"/>
  <c r="E419" i="75"/>
  <c r="E416" i="75"/>
  <c r="F416" i="75"/>
  <c r="G416" i="75"/>
  <c r="H416" i="75"/>
  <c r="J416" i="75"/>
  <c r="E417" i="75"/>
  <c r="F417" i="75"/>
  <c r="G417" i="75"/>
  <c r="H417" i="75"/>
  <c r="J417" i="75"/>
  <c r="E418" i="75"/>
  <c r="F418" i="75"/>
  <c r="G418" i="75"/>
  <c r="H418" i="75"/>
  <c r="J418" i="75"/>
  <c r="J415" i="75"/>
  <c r="H415" i="75"/>
  <c r="G415" i="75"/>
  <c r="F415" i="75"/>
  <c r="E415" i="75"/>
  <c r="E413" i="75"/>
  <c r="F413" i="75"/>
  <c r="G413" i="75"/>
  <c r="H413" i="75"/>
  <c r="J413" i="75"/>
  <c r="E414" i="75"/>
  <c r="F414" i="75"/>
  <c r="G414" i="75"/>
  <c r="H414" i="75"/>
  <c r="J414" i="75"/>
  <c r="J412" i="75"/>
  <c r="H412" i="75"/>
  <c r="G412" i="75"/>
  <c r="F412" i="75"/>
  <c r="E412" i="75"/>
  <c r="E409" i="75"/>
  <c r="F409" i="75"/>
  <c r="G409" i="75"/>
  <c r="H409" i="75"/>
  <c r="J409" i="75"/>
  <c r="E410" i="75"/>
  <c r="F410" i="75"/>
  <c r="G410" i="75"/>
  <c r="H410" i="75"/>
  <c r="J410" i="75"/>
  <c r="E411" i="75"/>
  <c r="F411" i="75"/>
  <c r="G411" i="75"/>
  <c r="H411" i="75"/>
  <c r="J411" i="75"/>
  <c r="J408" i="75"/>
  <c r="H408" i="75"/>
  <c r="G408" i="75"/>
  <c r="F408" i="75"/>
  <c r="E408" i="75"/>
  <c r="E406" i="75"/>
  <c r="F406" i="75"/>
  <c r="G406" i="75"/>
  <c r="H406" i="75"/>
  <c r="J406" i="75"/>
  <c r="F407" i="75"/>
  <c r="G407" i="75"/>
  <c r="H407" i="75"/>
  <c r="J407" i="75"/>
  <c r="J405" i="75"/>
  <c r="H405" i="75"/>
  <c r="G405" i="75"/>
  <c r="F405" i="75"/>
  <c r="E405" i="75"/>
  <c r="E402" i="75"/>
  <c r="F402" i="75"/>
  <c r="G402" i="75"/>
  <c r="H402" i="75"/>
  <c r="J402" i="75"/>
  <c r="E403" i="75"/>
  <c r="F403" i="75"/>
  <c r="G403" i="75"/>
  <c r="H403" i="75"/>
  <c r="J403" i="75"/>
  <c r="F404" i="75"/>
  <c r="G404" i="75"/>
  <c r="H404" i="75"/>
  <c r="J404" i="75"/>
  <c r="J401" i="75"/>
  <c r="H401" i="75"/>
  <c r="G401" i="75"/>
  <c r="F401" i="75"/>
  <c r="E401" i="75"/>
  <c r="E399" i="75"/>
  <c r="F399" i="75"/>
  <c r="G399" i="75"/>
  <c r="H399" i="75"/>
  <c r="J399" i="75"/>
  <c r="E400" i="75"/>
  <c r="F400" i="75"/>
  <c r="G400" i="75"/>
  <c r="H400" i="75"/>
  <c r="J400" i="75"/>
  <c r="J398" i="75"/>
  <c r="H398" i="75"/>
  <c r="H395" i="75"/>
  <c r="H396" i="75"/>
  <c r="H397" i="75"/>
  <c r="H394" i="75"/>
  <c r="G398" i="75"/>
  <c r="F398" i="75"/>
  <c r="E398" i="75"/>
  <c r="E395" i="75"/>
  <c r="F395" i="75"/>
  <c r="G395" i="75"/>
  <c r="J395" i="75"/>
  <c r="E396" i="75"/>
  <c r="F396" i="75"/>
  <c r="G396" i="75"/>
  <c r="J396" i="75"/>
  <c r="E397" i="75"/>
  <c r="F397" i="75"/>
  <c r="G397" i="75"/>
  <c r="J397" i="75"/>
  <c r="J394" i="75"/>
  <c r="G394" i="75"/>
  <c r="F394" i="75"/>
  <c r="E394" i="75"/>
  <c r="E392" i="75"/>
  <c r="F392" i="75"/>
  <c r="G392" i="75"/>
  <c r="H392" i="75"/>
  <c r="J392" i="75"/>
  <c r="E393" i="75"/>
  <c r="F393" i="75"/>
  <c r="G393" i="75"/>
  <c r="H393" i="75"/>
  <c r="J393" i="75"/>
  <c r="J391" i="75"/>
  <c r="H391" i="75"/>
  <c r="G391" i="75"/>
  <c r="F391" i="75"/>
  <c r="E391" i="75"/>
  <c r="E388" i="75"/>
  <c r="F388" i="75"/>
  <c r="G388" i="75"/>
  <c r="H388" i="75"/>
  <c r="J388" i="75"/>
  <c r="E389" i="75"/>
  <c r="F389" i="75"/>
  <c r="G389" i="75"/>
  <c r="H389" i="75"/>
  <c r="J389" i="75"/>
  <c r="E390" i="75"/>
  <c r="F390" i="75"/>
  <c r="G390" i="75"/>
  <c r="H390" i="75"/>
  <c r="J390" i="75"/>
  <c r="J387" i="75"/>
  <c r="H387" i="75"/>
  <c r="G387" i="75"/>
  <c r="F387" i="75"/>
  <c r="E387" i="75"/>
  <c r="E385" i="75"/>
  <c r="F385" i="75"/>
  <c r="G385" i="75"/>
  <c r="H385" i="75"/>
  <c r="J385" i="75"/>
  <c r="E386" i="75"/>
  <c r="F386" i="75"/>
  <c r="G386" i="75"/>
  <c r="H386" i="75"/>
  <c r="J386" i="75"/>
  <c r="J384" i="75"/>
  <c r="H384" i="75"/>
  <c r="G384" i="75"/>
  <c r="F384" i="75"/>
  <c r="E384" i="75"/>
  <c r="E381" i="75"/>
  <c r="F381" i="75"/>
  <c r="G381" i="75"/>
  <c r="H381" i="75"/>
  <c r="J381" i="75"/>
  <c r="E382" i="75"/>
  <c r="F382" i="75"/>
  <c r="G382" i="75"/>
  <c r="H382" i="75"/>
  <c r="J382" i="75"/>
  <c r="E383" i="75"/>
  <c r="F383" i="75"/>
  <c r="G383" i="75"/>
  <c r="H383" i="75"/>
  <c r="J383" i="75"/>
  <c r="J380" i="75"/>
  <c r="H380" i="75"/>
  <c r="G380" i="75"/>
  <c r="F380" i="75"/>
  <c r="E380" i="75"/>
  <c r="E378" i="75"/>
  <c r="F378" i="75"/>
  <c r="G378" i="75"/>
  <c r="H378" i="75"/>
  <c r="J378" i="75"/>
  <c r="E379" i="75"/>
  <c r="F379" i="75"/>
  <c r="G379" i="75"/>
  <c r="H379" i="75"/>
  <c r="J379" i="75"/>
  <c r="J377" i="75"/>
  <c r="H377" i="75"/>
  <c r="G377" i="75"/>
  <c r="F377" i="75"/>
  <c r="E377" i="75"/>
  <c r="E374" i="75"/>
  <c r="F374" i="75"/>
  <c r="G374" i="75"/>
  <c r="H374" i="75"/>
  <c r="J374" i="75"/>
  <c r="E375" i="75"/>
  <c r="F375" i="75"/>
  <c r="G375" i="75"/>
  <c r="H375" i="75"/>
  <c r="J375" i="75"/>
  <c r="E376" i="75"/>
  <c r="F376" i="75"/>
  <c r="G376" i="75"/>
  <c r="H376" i="75"/>
  <c r="J376" i="75"/>
  <c r="J373" i="75"/>
  <c r="H373" i="75"/>
  <c r="G373" i="75"/>
  <c r="F373" i="75"/>
  <c r="E373" i="75"/>
  <c r="E371" i="75"/>
  <c r="F371" i="75"/>
  <c r="G371" i="75"/>
  <c r="H371" i="75"/>
  <c r="J371" i="75"/>
  <c r="E372" i="75"/>
  <c r="F372" i="75"/>
  <c r="G372" i="75"/>
  <c r="H372" i="75"/>
  <c r="J372" i="75"/>
  <c r="J370" i="75"/>
  <c r="H370" i="75"/>
  <c r="G370" i="75"/>
  <c r="F370" i="75"/>
  <c r="E370" i="75"/>
  <c r="E367" i="75"/>
  <c r="F367" i="75"/>
  <c r="G367" i="75"/>
  <c r="H367" i="75"/>
  <c r="J367" i="75"/>
  <c r="E368" i="75"/>
  <c r="F368" i="75"/>
  <c r="G368" i="75"/>
  <c r="H368" i="75"/>
  <c r="J368" i="75"/>
  <c r="E369" i="75"/>
  <c r="F369" i="75"/>
  <c r="G369" i="75"/>
  <c r="H369" i="75"/>
  <c r="J369" i="75"/>
  <c r="J366" i="75"/>
  <c r="H366" i="75"/>
  <c r="G366" i="75"/>
  <c r="F366" i="75"/>
  <c r="E366" i="75"/>
  <c r="E365" i="75"/>
  <c r="F365" i="75"/>
  <c r="G365" i="75"/>
  <c r="H365" i="75"/>
  <c r="J365" i="75"/>
  <c r="J364" i="75"/>
  <c r="H364" i="75"/>
  <c r="G364" i="75"/>
  <c r="F364" i="75"/>
  <c r="E364" i="75"/>
  <c r="J363" i="75"/>
  <c r="H363" i="75"/>
  <c r="G363" i="75"/>
  <c r="F363" i="75"/>
  <c r="E363" i="75"/>
  <c r="E360" i="75"/>
  <c r="F360" i="75"/>
  <c r="G360" i="75"/>
  <c r="H360" i="75"/>
  <c r="J360" i="75"/>
  <c r="E361" i="75"/>
  <c r="F361" i="75"/>
  <c r="G361" i="75"/>
  <c r="H361" i="75"/>
  <c r="J361" i="75"/>
  <c r="E362" i="75"/>
  <c r="F362" i="75"/>
  <c r="G362" i="75"/>
  <c r="H362" i="75"/>
  <c r="J362" i="75"/>
  <c r="J359" i="75"/>
  <c r="H359" i="75"/>
  <c r="G359" i="75"/>
  <c r="F359" i="75"/>
  <c r="E359" i="75"/>
  <c r="E357" i="75"/>
  <c r="F357" i="75"/>
  <c r="G357" i="75"/>
  <c r="H357" i="75"/>
  <c r="J357" i="75"/>
  <c r="E358" i="75"/>
  <c r="F358" i="75"/>
  <c r="G358" i="75"/>
  <c r="H358" i="75"/>
  <c r="J358" i="75"/>
  <c r="J356" i="75"/>
  <c r="H356" i="75"/>
  <c r="G356" i="75"/>
  <c r="F356" i="75"/>
  <c r="E356" i="75"/>
  <c r="E353" i="75"/>
  <c r="F353" i="75"/>
  <c r="G353" i="75"/>
  <c r="H353" i="75"/>
  <c r="J353" i="75"/>
  <c r="E354" i="75"/>
  <c r="F354" i="75"/>
  <c r="G354" i="75"/>
  <c r="H354" i="75"/>
  <c r="J354" i="75"/>
  <c r="E355" i="75"/>
  <c r="F355" i="75"/>
  <c r="G355" i="75"/>
  <c r="H355" i="75"/>
  <c r="J355" i="75"/>
  <c r="J352" i="75"/>
  <c r="H352" i="75"/>
  <c r="G352" i="75"/>
  <c r="F352" i="75"/>
  <c r="E352" i="75"/>
  <c r="E350" i="75"/>
  <c r="F350" i="75"/>
  <c r="G350" i="75"/>
  <c r="H350" i="75"/>
  <c r="J350" i="75"/>
  <c r="E351" i="75"/>
  <c r="F351" i="75"/>
  <c r="G351" i="75"/>
  <c r="H351" i="75"/>
  <c r="J351" i="75"/>
  <c r="J349" i="75"/>
  <c r="H349" i="75"/>
  <c r="G349" i="75"/>
  <c r="F349" i="75"/>
  <c r="E349" i="75"/>
  <c r="E346" i="75"/>
  <c r="F346" i="75"/>
  <c r="G346" i="75"/>
  <c r="H346" i="75"/>
  <c r="J346" i="75"/>
  <c r="E347" i="75"/>
  <c r="F347" i="75"/>
  <c r="G347" i="75"/>
  <c r="H347" i="75"/>
  <c r="J347" i="75"/>
  <c r="E348" i="75"/>
  <c r="F348" i="75"/>
  <c r="G348" i="75"/>
  <c r="H348" i="75"/>
  <c r="J348" i="75"/>
  <c r="J345" i="75"/>
  <c r="H345" i="75"/>
  <c r="G345" i="75"/>
  <c r="F344" i="75"/>
  <c r="F343" i="75"/>
  <c r="F342" i="75"/>
  <c r="F339" i="75"/>
  <c r="F340" i="75"/>
  <c r="F341" i="75"/>
  <c r="F338" i="75"/>
  <c r="F345" i="75"/>
  <c r="E345" i="75"/>
  <c r="G344" i="75"/>
  <c r="G343" i="75"/>
  <c r="G342" i="75"/>
  <c r="E344" i="75"/>
  <c r="H344" i="75"/>
  <c r="J344" i="75"/>
  <c r="J343" i="75"/>
  <c r="H343" i="75"/>
  <c r="E343" i="75"/>
  <c r="J342" i="75"/>
  <c r="H342" i="75"/>
  <c r="E342" i="75"/>
  <c r="E339" i="75"/>
  <c r="G339" i="75"/>
  <c r="H339" i="75"/>
  <c r="J339" i="75"/>
  <c r="E340" i="75"/>
  <c r="G340" i="75"/>
  <c r="H340" i="75"/>
  <c r="J340" i="75"/>
  <c r="E341" i="75"/>
  <c r="G341" i="75"/>
  <c r="H341" i="75"/>
  <c r="J341" i="75"/>
  <c r="J338" i="75"/>
  <c r="H338" i="75"/>
  <c r="G338" i="75"/>
  <c r="E338" i="75"/>
  <c r="E336" i="75"/>
  <c r="F336" i="75"/>
  <c r="G336" i="75"/>
  <c r="H336" i="75"/>
  <c r="J336" i="75"/>
  <c r="E337" i="75"/>
  <c r="F337" i="75"/>
  <c r="G337" i="75"/>
  <c r="H337" i="75"/>
  <c r="J337" i="75"/>
  <c r="J335" i="75"/>
  <c r="H335" i="75"/>
  <c r="G335" i="75"/>
  <c r="F335" i="75"/>
  <c r="E335" i="75"/>
  <c r="E332" i="75"/>
  <c r="F332" i="75"/>
  <c r="G332" i="75"/>
  <c r="H332" i="75"/>
  <c r="J332" i="75"/>
  <c r="E333" i="75"/>
  <c r="F333" i="75"/>
  <c r="G333" i="75"/>
  <c r="H333" i="75"/>
  <c r="J333" i="75"/>
  <c r="E334" i="75"/>
  <c r="F334" i="75"/>
  <c r="G334" i="75"/>
  <c r="H334" i="75"/>
  <c r="J334" i="75"/>
  <c r="J331" i="75"/>
  <c r="H331" i="75"/>
  <c r="G331" i="75"/>
  <c r="F331" i="75"/>
  <c r="E331" i="75"/>
  <c r="E330" i="75"/>
  <c r="F330" i="75"/>
  <c r="G330" i="75"/>
  <c r="H330" i="75"/>
  <c r="J330" i="75"/>
  <c r="J329" i="75"/>
  <c r="H329" i="75"/>
  <c r="G329" i="75"/>
  <c r="F329" i="75"/>
  <c r="E329" i="75"/>
  <c r="J328" i="75"/>
  <c r="H328" i="75"/>
  <c r="G328" i="75"/>
  <c r="F328" i="75"/>
  <c r="E328" i="75"/>
  <c r="E325" i="75"/>
  <c r="F325" i="75"/>
  <c r="G325" i="75"/>
  <c r="H325" i="75"/>
  <c r="J325" i="75"/>
  <c r="E326" i="75"/>
  <c r="F326" i="75"/>
  <c r="G326" i="75"/>
  <c r="H326" i="75"/>
  <c r="J326" i="75"/>
  <c r="E327" i="75"/>
  <c r="F327" i="75"/>
  <c r="G327" i="75"/>
  <c r="H327" i="75"/>
  <c r="J327" i="75"/>
  <c r="J324" i="75"/>
  <c r="H324" i="75"/>
  <c r="G324" i="75"/>
  <c r="F324" i="75"/>
  <c r="E324" i="75"/>
  <c r="E323" i="75"/>
  <c r="F323" i="75"/>
  <c r="G323" i="75"/>
  <c r="H323" i="75"/>
  <c r="J323" i="75"/>
  <c r="J322" i="75"/>
  <c r="G322" i="75"/>
  <c r="F322" i="75"/>
  <c r="E322" i="75"/>
  <c r="H322" i="75"/>
  <c r="J321" i="75"/>
  <c r="H321" i="75"/>
  <c r="G321" i="75"/>
  <c r="F321" i="75"/>
  <c r="E321" i="75"/>
  <c r="E318" i="75"/>
  <c r="F318" i="75"/>
  <c r="G318" i="75"/>
  <c r="H318" i="75"/>
  <c r="J318" i="75"/>
  <c r="E319" i="75"/>
  <c r="F319" i="75"/>
  <c r="G319" i="75"/>
  <c r="H319" i="75"/>
  <c r="J319" i="75"/>
  <c r="E320" i="75"/>
  <c r="F320" i="75"/>
  <c r="G320" i="75"/>
  <c r="H320" i="75"/>
  <c r="J320" i="75"/>
  <c r="J317" i="75"/>
  <c r="H317" i="75"/>
  <c r="G317" i="75"/>
  <c r="F317" i="75"/>
  <c r="E317" i="75"/>
  <c r="E315" i="75"/>
  <c r="F315" i="75"/>
  <c r="G315" i="75"/>
  <c r="H315" i="75"/>
  <c r="J315" i="75"/>
  <c r="E316" i="75"/>
  <c r="F316" i="75"/>
  <c r="G316" i="75"/>
  <c r="H316" i="75"/>
  <c r="J316" i="75"/>
  <c r="J314" i="75"/>
  <c r="H314" i="75"/>
  <c r="G314" i="75"/>
  <c r="F314" i="75"/>
  <c r="E314" i="75"/>
  <c r="E311" i="75"/>
  <c r="F311" i="75"/>
  <c r="G311" i="75"/>
  <c r="H311" i="75"/>
  <c r="J311" i="75"/>
  <c r="E312" i="75"/>
  <c r="F312" i="75"/>
  <c r="G312" i="75"/>
  <c r="H312" i="75"/>
  <c r="J312" i="75"/>
  <c r="E313" i="75"/>
  <c r="F313" i="75"/>
  <c r="G313" i="75"/>
  <c r="H313" i="75"/>
  <c r="J313" i="75"/>
  <c r="G308" i="75"/>
  <c r="G309" i="75"/>
  <c r="G310" i="75"/>
  <c r="G307" i="75"/>
  <c r="J310" i="75"/>
  <c r="H310" i="75"/>
  <c r="F310" i="75"/>
  <c r="E310" i="75"/>
  <c r="E308" i="75"/>
  <c r="F308" i="75"/>
  <c r="H308" i="75"/>
  <c r="J308" i="75"/>
  <c r="E309" i="75"/>
  <c r="F309" i="75"/>
  <c r="H309" i="75"/>
  <c r="J309" i="75"/>
  <c r="J307" i="75"/>
  <c r="H307" i="75"/>
  <c r="F307" i="75"/>
  <c r="E307" i="75"/>
  <c r="E304" i="75"/>
  <c r="F304" i="75"/>
  <c r="G304" i="75"/>
  <c r="H304" i="75"/>
  <c r="J304" i="75"/>
  <c r="E305" i="75"/>
  <c r="F305" i="75"/>
  <c r="G305" i="75"/>
  <c r="H305" i="75"/>
  <c r="J305" i="75"/>
  <c r="E306" i="75"/>
  <c r="F306" i="75"/>
  <c r="G306" i="75"/>
  <c r="H306" i="75"/>
  <c r="J306" i="75"/>
  <c r="J303" i="75"/>
  <c r="H303" i="75"/>
  <c r="G303" i="75"/>
  <c r="F303" i="75"/>
  <c r="E303" i="75"/>
  <c r="E302" i="75"/>
  <c r="F302" i="75"/>
  <c r="G302" i="75"/>
  <c r="H302" i="75"/>
  <c r="J302" i="75"/>
  <c r="J301" i="75"/>
  <c r="H301" i="75"/>
  <c r="G301" i="75"/>
  <c r="F301" i="75"/>
  <c r="E301" i="75"/>
  <c r="J300" i="75"/>
  <c r="H300" i="75"/>
  <c r="G300" i="75"/>
  <c r="F300" i="75"/>
  <c r="E300" i="75"/>
  <c r="E297" i="75"/>
  <c r="F297" i="75"/>
  <c r="G297" i="75"/>
  <c r="H297" i="75"/>
  <c r="J297" i="75"/>
  <c r="E298" i="75"/>
  <c r="F298" i="75"/>
  <c r="G298" i="75"/>
  <c r="H298" i="75"/>
  <c r="J298" i="75"/>
  <c r="E299" i="75"/>
  <c r="F299" i="75"/>
  <c r="G299" i="75"/>
  <c r="H299" i="75"/>
  <c r="J299" i="75"/>
  <c r="J296" i="75"/>
  <c r="H296" i="75"/>
  <c r="G296" i="75"/>
  <c r="F296" i="75"/>
  <c r="E296" i="75"/>
  <c r="E294" i="75"/>
  <c r="F294" i="75"/>
  <c r="G294" i="75"/>
  <c r="H294" i="75"/>
  <c r="J294" i="75"/>
  <c r="E295" i="75"/>
  <c r="F295" i="75"/>
  <c r="G295" i="75"/>
  <c r="H295" i="75"/>
  <c r="J295" i="75"/>
  <c r="J293" i="75"/>
  <c r="H293" i="75"/>
  <c r="G293" i="75"/>
  <c r="F293" i="75"/>
  <c r="E293" i="75"/>
  <c r="E290" i="75"/>
  <c r="F290" i="75"/>
  <c r="G290" i="75"/>
  <c r="H290" i="75"/>
  <c r="J290" i="75"/>
  <c r="E291" i="75"/>
  <c r="F291" i="75"/>
  <c r="G291" i="75"/>
  <c r="H291" i="75"/>
  <c r="J291" i="75"/>
  <c r="E292" i="75"/>
  <c r="F292" i="75"/>
  <c r="G292" i="75"/>
  <c r="H292" i="75"/>
  <c r="J292" i="75"/>
  <c r="J289" i="75"/>
  <c r="H289" i="75"/>
  <c r="G289" i="75"/>
  <c r="F289" i="75"/>
  <c r="E289" i="75"/>
  <c r="E287" i="75"/>
  <c r="F287" i="75"/>
  <c r="G287" i="75"/>
  <c r="H287" i="75"/>
  <c r="J287" i="75"/>
  <c r="E288" i="75"/>
  <c r="F288" i="75"/>
  <c r="G288" i="75"/>
  <c r="H288" i="75"/>
  <c r="J288" i="75"/>
  <c r="J286" i="75"/>
  <c r="H286" i="75"/>
  <c r="G286" i="75"/>
  <c r="F286" i="75"/>
  <c r="E286" i="75"/>
  <c r="E283" i="75"/>
  <c r="F283" i="75"/>
  <c r="G283" i="75"/>
  <c r="H283" i="75"/>
  <c r="J283" i="75"/>
  <c r="E284" i="75"/>
  <c r="F284" i="75"/>
  <c r="G284" i="75"/>
  <c r="H284" i="75"/>
  <c r="J284" i="75"/>
  <c r="E285" i="75"/>
  <c r="F285" i="75"/>
  <c r="G285" i="75"/>
  <c r="H285" i="75"/>
  <c r="J285" i="75"/>
  <c r="J282" i="75"/>
  <c r="H282" i="75"/>
  <c r="G282" i="75"/>
  <c r="F282" i="75"/>
  <c r="E282" i="75"/>
  <c r="E280" i="75"/>
  <c r="F280" i="75"/>
  <c r="G280" i="75"/>
  <c r="H280" i="75"/>
  <c r="J280" i="75"/>
  <c r="E281" i="75"/>
  <c r="F281" i="75"/>
  <c r="G281" i="75"/>
  <c r="H281" i="75"/>
  <c r="J281" i="75"/>
  <c r="J279" i="75"/>
  <c r="H279" i="75"/>
  <c r="G279" i="75"/>
  <c r="F279" i="75"/>
  <c r="E279" i="75"/>
  <c r="E276" i="75"/>
  <c r="F276" i="75"/>
  <c r="G276" i="75"/>
  <c r="H276" i="75"/>
  <c r="J276" i="75"/>
  <c r="E277" i="75"/>
  <c r="F277" i="75"/>
  <c r="G277" i="75"/>
  <c r="H277" i="75"/>
  <c r="J277" i="75"/>
  <c r="E278" i="75"/>
  <c r="F278" i="75"/>
  <c r="G278" i="75"/>
  <c r="H278" i="75"/>
  <c r="J278" i="75"/>
  <c r="J275" i="75"/>
  <c r="H275" i="75"/>
  <c r="G275" i="75"/>
  <c r="F275" i="75"/>
  <c r="E275" i="75"/>
  <c r="E273" i="75"/>
  <c r="F273" i="75"/>
  <c r="G273" i="75"/>
  <c r="H273" i="75"/>
  <c r="J273" i="75"/>
  <c r="E274" i="75"/>
  <c r="F274" i="75"/>
  <c r="G274" i="75"/>
  <c r="H274" i="75"/>
  <c r="J274" i="75"/>
  <c r="J272" i="75"/>
  <c r="H272" i="75"/>
  <c r="G272" i="75"/>
  <c r="F272" i="75"/>
  <c r="E272" i="75"/>
  <c r="E271" i="75"/>
  <c r="F271" i="75"/>
  <c r="G271" i="75"/>
  <c r="H271" i="75"/>
  <c r="J271" i="75"/>
  <c r="E270" i="75"/>
  <c r="F270" i="75"/>
  <c r="G270" i="75"/>
  <c r="H270" i="75"/>
  <c r="J270" i="75"/>
  <c r="J268" i="75"/>
  <c r="H268" i="75"/>
  <c r="G268" i="75"/>
  <c r="F268" i="75"/>
  <c r="E268" i="75"/>
  <c r="E266" i="75"/>
  <c r="F266" i="75"/>
  <c r="G266" i="75"/>
  <c r="H266" i="75"/>
  <c r="J266" i="75"/>
  <c r="E267" i="75"/>
  <c r="F267" i="75"/>
  <c r="G267" i="75"/>
  <c r="H267" i="75"/>
  <c r="J267" i="75"/>
  <c r="J265" i="75"/>
  <c r="H265" i="75"/>
  <c r="G265" i="75"/>
  <c r="F265" i="75"/>
  <c r="E265" i="75"/>
  <c r="E262" i="75"/>
  <c r="F262" i="75"/>
  <c r="G262" i="75"/>
  <c r="H262" i="75"/>
  <c r="J262" i="75"/>
  <c r="E263" i="75"/>
  <c r="F263" i="75"/>
  <c r="G263" i="75"/>
  <c r="H263" i="75"/>
  <c r="J263" i="75"/>
  <c r="E264" i="75"/>
  <c r="F264" i="75"/>
  <c r="G264" i="75"/>
  <c r="H264" i="75"/>
  <c r="J264" i="75"/>
  <c r="J261" i="75"/>
  <c r="H261" i="75"/>
  <c r="G261" i="75"/>
  <c r="F261" i="75"/>
  <c r="E261" i="75"/>
  <c r="E259" i="75"/>
  <c r="F259" i="75"/>
  <c r="G259" i="75"/>
  <c r="H259" i="75"/>
  <c r="J259" i="75"/>
  <c r="E260" i="75"/>
  <c r="F260" i="75"/>
  <c r="G260" i="75"/>
  <c r="H260" i="75"/>
  <c r="J260" i="75"/>
  <c r="J258" i="75"/>
  <c r="H258" i="75"/>
  <c r="G258" i="75"/>
  <c r="F258" i="75"/>
  <c r="E258" i="75"/>
  <c r="E255" i="75"/>
  <c r="F255" i="75"/>
  <c r="G255" i="75"/>
  <c r="H255" i="75"/>
  <c r="J255" i="75"/>
  <c r="E256" i="75"/>
  <c r="F256" i="75"/>
  <c r="G256" i="75"/>
  <c r="H256" i="75"/>
  <c r="J256" i="75"/>
  <c r="E257" i="75"/>
  <c r="F257" i="75"/>
  <c r="G257" i="75"/>
  <c r="H257" i="75"/>
  <c r="J257" i="75"/>
  <c r="J254" i="75"/>
  <c r="H254" i="75"/>
  <c r="G254" i="75"/>
  <c r="F254" i="75"/>
  <c r="E254" i="75"/>
  <c r="E252" i="75"/>
  <c r="F252" i="75"/>
  <c r="G252" i="75"/>
  <c r="H252" i="75"/>
  <c r="J252" i="75"/>
  <c r="E253" i="75"/>
  <c r="F253" i="75"/>
  <c r="G253" i="75"/>
  <c r="H253" i="75"/>
  <c r="J253" i="75"/>
  <c r="J251" i="75"/>
  <c r="H251" i="75"/>
  <c r="G251" i="75"/>
  <c r="F251" i="75"/>
  <c r="E251" i="75"/>
  <c r="E248" i="75"/>
  <c r="F248" i="75"/>
  <c r="G248" i="75"/>
  <c r="H248" i="75"/>
  <c r="J248" i="75"/>
  <c r="E249" i="75"/>
  <c r="F249" i="75"/>
  <c r="G249" i="75"/>
  <c r="H249" i="75"/>
  <c r="J249" i="75"/>
  <c r="E250" i="75"/>
  <c r="F250" i="75"/>
  <c r="G250" i="75"/>
  <c r="H250" i="75"/>
  <c r="J250" i="75"/>
  <c r="J247" i="75"/>
  <c r="H247" i="75"/>
  <c r="G247" i="75"/>
  <c r="F247" i="75"/>
  <c r="E247" i="75"/>
  <c r="E245" i="75"/>
  <c r="F245" i="75"/>
  <c r="G245" i="75"/>
  <c r="H245" i="75"/>
  <c r="J245" i="75"/>
  <c r="E246" i="75"/>
  <c r="F246" i="75"/>
  <c r="G246" i="75"/>
  <c r="H246" i="75"/>
  <c r="J246" i="75"/>
  <c r="J244" i="75"/>
  <c r="H244" i="75"/>
  <c r="G244" i="75"/>
  <c r="F244" i="75"/>
  <c r="E244" i="75"/>
  <c r="E241" i="75"/>
  <c r="F241" i="75"/>
  <c r="G241" i="75"/>
  <c r="H241" i="75"/>
  <c r="J241" i="75"/>
  <c r="E242" i="75"/>
  <c r="F242" i="75"/>
  <c r="G242" i="75"/>
  <c r="H242" i="75"/>
  <c r="J242" i="75"/>
  <c r="E243" i="75"/>
  <c r="F243" i="75"/>
  <c r="G243" i="75"/>
  <c r="H243" i="75"/>
  <c r="J243" i="75"/>
  <c r="J240" i="75"/>
  <c r="H240" i="75"/>
  <c r="G240" i="75"/>
  <c r="F240" i="75"/>
  <c r="E240" i="75"/>
  <c r="E238" i="75"/>
  <c r="F238" i="75"/>
  <c r="G238" i="75"/>
  <c r="H238" i="75"/>
  <c r="J238" i="75"/>
  <c r="E239" i="75"/>
  <c r="F239" i="75"/>
  <c r="G239" i="75"/>
  <c r="H239" i="75"/>
  <c r="J239" i="75"/>
  <c r="J237" i="75"/>
  <c r="H237" i="75"/>
  <c r="G237" i="75"/>
  <c r="F237" i="75"/>
  <c r="E237" i="75"/>
  <c r="E234" i="75"/>
  <c r="F234" i="75"/>
  <c r="G234" i="75"/>
  <c r="H234" i="75"/>
  <c r="J234" i="75"/>
  <c r="E235" i="75"/>
  <c r="F235" i="75"/>
  <c r="G235" i="75"/>
  <c r="H235" i="75"/>
  <c r="J235" i="75"/>
  <c r="E236" i="75"/>
  <c r="F236" i="75"/>
  <c r="G236" i="75"/>
  <c r="H236" i="75"/>
  <c r="J236" i="75"/>
  <c r="J233" i="75"/>
  <c r="H233" i="75"/>
  <c r="G233" i="75"/>
  <c r="F233" i="75"/>
  <c r="E233" i="75"/>
  <c r="E231" i="75"/>
  <c r="F231" i="75"/>
  <c r="G231" i="75"/>
  <c r="H231" i="75"/>
  <c r="J231" i="75"/>
  <c r="E232" i="75"/>
  <c r="F232" i="75"/>
  <c r="G232" i="75"/>
  <c r="H232" i="75"/>
  <c r="J232" i="75"/>
  <c r="J230" i="75"/>
  <c r="H230" i="75"/>
  <c r="G230" i="75"/>
  <c r="F230" i="75"/>
  <c r="E230" i="75"/>
  <c r="E227" i="75"/>
  <c r="F227" i="75"/>
  <c r="G227" i="75"/>
  <c r="H227" i="75"/>
  <c r="J227" i="75"/>
  <c r="E228" i="75"/>
  <c r="F228" i="75"/>
  <c r="G228" i="75"/>
  <c r="H228" i="75"/>
  <c r="J228" i="75"/>
  <c r="E229" i="75"/>
  <c r="F229" i="75"/>
  <c r="G229" i="75"/>
  <c r="H229" i="75"/>
  <c r="J229" i="75"/>
  <c r="J226" i="75"/>
  <c r="H226" i="75"/>
  <c r="G226" i="75"/>
  <c r="F226" i="75"/>
  <c r="E226" i="75"/>
  <c r="E225" i="75"/>
  <c r="F225" i="75"/>
  <c r="G225" i="75"/>
  <c r="H225" i="75"/>
  <c r="J225" i="75"/>
  <c r="J224" i="75"/>
  <c r="H224" i="75"/>
  <c r="G224" i="75"/>
  <c r="F224" i="75"/>
  <c r="E224" i="75"/>
  <c r="J223" i="75"/>
  <c r="H223" i="75"/>
  <c r="G223" i="75"/>
  <c r="F223" i="75"/>
  <c r="E223" i="75"/>
  <c r="E220" i="75"/>
  <c r="F220" i="75"/>
  <c r="G220" i="75"/>
  <c r="H220" i="75"/>
  <c r="J220" i="75"/>
  <c r="E221" i="75"/>
  <c r="F221" i="75"/>
  <c r="G221" i="75"/>
  <c r="H221" i="75"/>
  <c r="J221" i="75"/>
  <c r="E222" i="75"/>
  <c r="F222" i="75"/>
  <c r="G222" i="75"/>
  <c r="H222" i="75"/>
  <c r="J222" i="75"/>
  <c r="J219" i="75"/>
  <c r="H219" i="75"/>
  <c r="G219" i="75"/>
  <c r="F219" i="75"/>
  <c r="E219" i="75"/>
  <c r="E217" i="75"/>
  <c r="F217" i="75"/>
  <c r="G217" i="75"/>
  <c r="H217" i="75"/>
  <c r="J217" i="75"/>
  <c r="E218" i="75"/>
  <c r="F218" i="75"/>
  <c r="G218" i="75"/>
  <c r="H218" i="75"/>
  <c r="J218" i="75"/>
  <c r="J216" i="75"/>
  <c r="H216" i="75"/>
  <c r="G216" i="75"/>
  <c r="F216" i="75"/>
  <c r="E216" i="75"/>
  <c r="E213" i="75"/>
  <c r="F213" i="75"/>
  <c r="G213" i="75"/>
  <c r="H213" i="75"/>
  <c r="J213" i="75"/>
  <c r="E214" i="75"/>
  <c r="F214" i="75"/>
  <c r="G214" i="75"/>
  <c r="H214" i="75"/>
  <c r="J214" i="75"/>
  <c r="E215" i="75"/>
  <c r="F215" i="75"/>
  <c r="G215" i="75"/>
  <c r="H215" i="75"/>
  <c r="J215" i="75"/>
  <c r="J212" i="75"/>
  <c r="H212" i="75"/>
  <c r="G212" i="75"/>
  <c r="F212" i="75"/>
  <c r="E212" i="75"/>
  <c r="E210" i="75"/>
  <c r="F210" i="75"/>
  <c r="G210" i="75"/>
  <c r="H210" i="75"/>
  <c r="J210" i="75"/>
  <c r="E211" i="75"/>
  <c r="F211" i="75"/>
  <c r="G211" i="75"/>
  <c r="H211" i="75"/>
  <c r="J211" i="75"/>
  <c r="J209" i="75"/>
  <c r="H209" i="75"/>
  <c r="G209" i="75"/>
  <c r="F209" i="75"/>
  <c r="E209" i="75"/>
  <c r="E206" i="75"/>
  <c r="F206" i="75"/>
  <c r="G206" i="75"/>
  <c r="H206" i="75"/>
  <c r="J206" i="75"/>
  <c r="E207" i="75"/>
  <c r="F207" i="75"/>
  <c r="G207" i="75"/>
  <c r="H207" i="75"/>
  <c r="J207" i="75"/>
  <c r="E208" i="75"/>
  <c r="F208" i="75"/>
  <c r="G208" i="75"/>
  <c r="H208" i="75"/>
  <c r="J208" i="75"/>
  <c r="J205" i="75"/>
  <c r="H205" i="75"/>
  <c r="G205" i="75"/>
  <c r="F205" i="75"/>
  <c r="E205" i="75"/>
  <c r="E203" i="75"/>
  <c r="F203" i="75"/>
  <c r="G203" i="75"/>
  <c r="H203" i="75"/>
  <c r="J203" i="75"/>
  <c r="E204" i="75"/>
  <c r="F204" i="75"/>
  <c r="G204" i="75"/>
  <c r="H204" i="75"/>
  <c r="J204" i="75"/>
  <c r="J202" i="75"/>
  <c r="H202" i="75"/>
  <c r="G202" i="75"/>
  <c r="F202" i="75"/>
  <c r="E202" i="75"/>
  <c r="E199" i="75"/>
  <c r="F199" i="75"/>
  <c r="G199" i="75"/>
  <c r="H199" i="75"/>
  <c r="J199" i="75"/>
  <c r="E200" i="75"/>
  <c r="F200" i="75"/>
  <c r="G200" i="75"/>
  <c r="H200" i="75"/>
  <c r="J200" i="75"/>
  <c r="E201" i="75"/>
  <c r="F201" i="75"/>
  <c r="G201" i="75"/>
  <c r="H201" i="75"/>
  <c r="J201" i="75"/>
  <c r="J198" i="75"/>
  <c r="H198" i="75"/>
  <c r="G198" i="75"/>
  <c r="F198" i="75"/>
  <c r="E198" i="75"/>
  <c r="E196" i="75"/>
  <c r="F196" i="75"/>
  <c r="G196" i="75"/>
  <c r="H196" i="75"/>
  <c r="J196" i="75"/>
  <c r="E197" i="75"/>
  <c r="F197" i="75"/>
  <c r="G197" i="75"/>
  <c r="H197" i="75"/>
  <c r="J197" i="75"/>
  <c r="J195" i="75"/>
  <c r="H195" i="75"/>
  <c r="G195" i="75"/>
  <c r="F195" i="75"/>
  <c r="E195" i="75"/>
  <c r="E193" i="75"/>
  <c r="F193" i="75"/>
  <c r="G193" i="75"/>
  <c r="H193" i="75"/>
  <c r="J193" i="75"/>
  <c r="E194" i="75"/>
  <c r="F194" i="75"/>
  <c r="G194" i="75"/>
  <c r="H194" i="75"/>
  <c r="J194" i="75"/>
  <c r="J192" i="75"/>
  <c r="H192" i="75"/>
  <c r="G192" i="75"/>
  <c r="F192" i="75"/>
  <c r="E192" i="75"/>
  <c r="E190" i="75"/>
  <c r="F190" i="75"/>
  <c r="G190" i="75"/>
  <c r="H190" i="75"/>
  <c r="J190" i="75"/>
  <c r="E191" i="75"/>
  <c r="F191" i="75"/>
  <c r="G191" i="75"/>
  <c r="H191" i="75"/>
  <c r="J191" i="75"/>
  <c r="J189" i="75"/>
  <c r="H189" i="75"/>
  <c r="G189" i="75"/>
  <c r="F189" i="75"/>
  <c r="E189" i="75"/>
  <c r="E186" i="75"/>
  <c r="F186" i="75"/>
  <c r="G186" i="75"/>
  <c r="H186" i="75"/>
  <c r="J186" i="75"/>
  <c r="E187" i="75"/>
  <c r="F187" i="75"/>
  <c r="G187" i="75"/>
  <c r="H187" i="75"/>
  <c r="J187" i="75"/>
  <c r="E188" i="75"/>
  <c r="F188" i="75"/>
  <c r="G188" i="75"/>
  <c r="H188" i="75"/>
  <c r="J188" i="75"/>
  <c r="J185" i="75"/>
  <c r="H185" i="75"/>
  <c r="G185" i="75"/>
  <c r="F185" i="75"/>
  <c r="E185" i="75"/>
  <c r="E183" i="75"/>
  <c r="F183" i="75"/>
  <c r="G183" i="75"/>
  <c r="H183" i="75"/>
  <c r="J183" i="75"/>
  <c r="E184" i="75"/>
  <c r="F184" i="75"/>
  <c r="G184" i="75"/>
  <c r="H184" i="75"/>
  <c r="J184" i="75"/>
  <c r="J182" i="75"/>
  <c r="H182" i="75"/>
  <c r="G182" i="75"/>
  <c r="F182" i="75"/>
  <c r="E182" i="75"/>
  <c r="E179" i="75"/>
  <c r="F179" i="75"/>
  <c r="G179" i="75"/>
  <c r="H179" i="75"/>
  <c r="J179" i="75"/>
  <c r="E180" i="75"/>
  <c r="F180" i="75"/>
  <c r="G180" i="75"/>
  <c r="H180" i="75"/>
  <c r="J180" i="75"/>
  <c r="E181" i="75"/>
  <c r="F181" i="75"/>
  <c r="G181" i="75"/>
  <c r="H181" i="75"/>
  <c r="J181" i="75"/>
  <c r="J178" i="75"/>
  <c r="H178" i="75"/>
  <c r="G178" i="75"/>
  <c r="F178" i="75"/>
  <c r="E178" i="75"/>
  <c r="E176" i="75"/>
  <c r="F176" i="75"/>
  <c r="G176" i="75"/>
  <c r="H176" i="75"/>
  <c r="J176" i="75"/>
  <c r="E177" i="75"/>
  <c r="F177" i="75"/>
  <c r="G177" i="75"/>
  <c r="H177" i="75"/>
  <c r="J177" i="75"/>
  <c r="J175" i="75"/>
  <c r="H175" i="75"/>
  <c r="G175" i="75"/>
  <c r="F175" i="75"/>
  <c r="E175" i="75"/>
  <c r="E172" i="75"/>
  <c r="F172" i="75"/>
  <c r="G172" i="75"/>
  <c r="H172" i="75"/>
  <c r="J172" i="75"/>
  <c r="E173" i="75"/>
  <c r="F173" i="75"/>
  <c r="G173" i="75"/>
  <c r="H173" i="75"/>
  <c r="J173" i="75"/>
  <c r="E174" i="75"/>
  <c r="F174" i="75"/>
  <c r="G174" i="75"/>
  <c r="H174" i="75"/>
  <c r="J174" i="75"/>
  <c r="J171" i="75"/>
  <c r="H171" i="75"/>
  <c r="G171" i="75"/>
  <c r="E171" i="75"/>
  <c r="F171" i="75"/>
  <c r="E170" i="75"/>
  <c r="F170" i="75"/>
  <c r="G170" i="75"/>
  <c r="H170" i="75"/>
  <c r="J170" i="75"/>
  <c r="E165" i="75"/>
  <c r="F165" i="75"/>
  <c r="G165" i="75"/>
  <c r="H165" i="75"/>
  <c r="J165" i="75"/>
  <c r="E166" i="75"/>
  <c r="F166" i="75"/>
  <c r="G166" i="75"/>
  <c r="H166" i="75"/>
  <c r="J166" i="75"/>
  <c r="E167" i="75"/>
  <c r="F167" i="75"/>
  <c r="G167" i="75"/>
  <c r="H167" i="75"/>
  <c r="J167" i="75"/>
  <c r="E168" i="75"/>
  <c r="F168" i="75"/>
  <c r="G168" i="75"/>
  <c r="H168" i="75"/>
  <c r="J168" i="75"/>
  <c r="E169" i="75"/>
  <c r="F169" i="75"/>
  <c r="G169" i="75"/>
  <c r="H169" i="75"/>
  <c r="J169" i="75"/>
  <c r="J164" i="75"/>
  <c r="H164" i="75"/>
  <c r="G164" i="75"/>
  <c r="F164" i="75"/>
  <c r="E164" i="75"/>
  <c r="E162" i="75"/>
  <c r="F162" i="75"/>
  <c r="G162" i="75"/>
  <c r="H162" i="75"/>
  <c r="J162" i="75"/>
  <c r="E163" i="75"/>
  <c r="F163" i="75"/>
  <c r="G163" i="75"/>
  <c r="H163" i="75"/>
  <c r="J163" i="75"/>
  <c r="J161" i="75"/>
  <c r="H161" i="75"/>
  <c r="G161" i="75"/>
  <c r="F161" i="75"/>
  <c r="E161" i="75"/>
  <c r="E158" i="75"/>
  <c r="F158" i="75"/>
  <c r="G158" i="75"/>
  <c r="H158" i="75"/>
  <c r="J158" i="75"/>
  <c r="E159" i="75"/>
  <c r="F159" i="75"/>
  <c r="G159" i="75"/>
  <c r="H159" i="75"/>
  <c r="J159" i="75"/>
  <c r="E160" i="75"/>
  <c r="F160" i="75"/>
  <c r="G160" i="75"/>
  <c r="H160" i="75"/>
  <c r="J160" i="75"/>
  <c r="J157" i="75"/>
  <c r="H157" i="75"/>
  <c r="G157" i="75"/>
  <c r="F157" i="75"/>
  <c r="E157" i="75"/>
  <c r="E155" i="75"/>
  <c r="F155" i="75"/>
  <c r="G155" i="75"/>
  <c r="H155" i="75"/>
  <c r="J155" i="75"/>
  <c r="E156" i="75"/>
  <c r="F156" i="75"/>
  <c r="G156" i="75"/>
  <c r="H156" i="75"/>
  <c r="J156" i="75"/>
  <c r="J154" i="75"/>
  <c r="H154" i="75"/>
  <c r="G154" i="75"/>
  <c r="F154" i="75"/>
  <c r="E154" i="75"/>
  <c r="E151" i="75"/>
  <c r="F151" i="75"/>
  <c r="G151" i="75"/>
  <c r="H151" i="75"/>
  <c r="J151" i="75"/>
  <c r="E152" i="75"/>
  <c r="F152" i="75"/>
  <c r="G152" i="75"/>
  <c r="H152" i="75"/>
  <c r="J152" i="75"/>
  <c r="E153" i="75"/>
  <c r="F153" i="75"/>
  <c r="G153" i="75"/>
  <c r="H153" i="75"/>
  <c r="J153" i="75"/>
  <c r="J150" i="75"/>
  <c r="H150" i="75"/>
  <c r="G150" i="75"/>
  <c r="F150" i="75"/>
  <c r="E150" i="75"/>
  <c r="E148" i="75"/>
  <c r="F148" i="75"/>
  <c r="G148" i="75"/>
  <c r="H148" i="75"/>
  <c r="J148" i="75"/>
  <c r="E149" i="75"/>
  <c r="F149" i="75"/>
  <c r="G149" i="75"/>
  <c r="H149" i="75"/>
  <c r="J149" i="75"/>
  <c r="J147" i="75"/>
  <c r="H147" i="75"/>
  <c r="G147" i="75"/>
  <c r="F147" i="75"/>
  <c r="E147" i="75"/>
  <c r="E144" i="75"/>
  <c r="F144" i="75"/>
  <c r="G144" i="75"/>
  <c r="H144" i="75"/>
  <c r="J144" i="75"/>
  <c r="E145" i="75"/>
  <c r="F145" i="75"/>
  <c r="G145" i="75"/>
  <c r="H145" i="75"/>
  <c r="J145" i="75"/>
  <c r="E146" i="75"/>
  <c r="F146" i="75"/>
  <c r="G146" i="75"/>
  <c r="H146" i="75"/>
  <c r="J146" i="75"/>
  <c r="J143" i="75"/>
  <c r="H143" i="75"/>
  <c r="G143" i="75"/>
  <c r="F143" i="75"/>
  <c r="E143" i="75"/>
  <c r="E141" i="75"/>
  <c r="F141" i="75"/>
  <c r="G141" i="75"/>
  <c r="H141" i="75"/>
  <c r="J141" i="75"/>
  <c r="E142" i="75"/>
  <c r="F142" i="75"/>
  <c r="G142" i="75"/>
  <c r="H142" i="75"/>
  <c r="J142" i="75"/>
  <c r="J140" i="75"/>
  <c r="H140" i="75"/>
  <c r="G140" i="75"/>
  <c r="F140" i="75"/>
  <c r="E140" i="75"/>
  <c r="E137" i="75"/>
  <c r="F137" i="75"/>
  <c r="G137" i="75"/>
  <c r="H137" i="75"/>
  <c r="J137" i="75"/>
  <c r="E138" i="75"/>
  <c r="F138" i="75"/>
  <c r="G138" i="75"/>
  <c r="H138" i="75"/>
  <c r="J138" i="75"/>
  <c r="E139" i="75"/>
  <c r="F139" i="75"/>
  <c r="G139" i="75"/>
  <c r="H139" i="75"/>
  <c r="J139" i="75"/>
  <c r="J136" i="75"/>
  <c r="H136" i="75"/>
  <c r="G136" i="75"/>
  <c r="F136" i="75"/>
  <c r="E136" i="75"/>
  <c r="E134" i="75"/>
  <c r="F134" i="75"/>
  <c r="G134" i="75"/>
  <c r="H134" i="75"/>
  <c r="J134" i="75"/>
  <c r="E135" i="75"/>
  <c r="F135" i="75"/>
  <c r="G135" i="75"/>
  <c r="H135" i="75"/>
  <c r="J135" i="75"/>
  <c r="J133" i="75"/>
  <c r="H133" i="75"/>
  <c r="G133" i="75"/>
  <c r="F133" i="75"/>
  <c r="E133" i="75"/>
  <c r="E130" i="75"/>
  <c r="F130" i="75"/>
  <c r="G130" i="75"/>
  <c r="H130" i="75"/>
  <c r="J130" i="75"/>
  <c r="E131" i="75"/>
  <c r="F131" i="75"/>
  <c r="G131" i="75"/>
  <c r="H131" i="75"/>
  <c r="J131" i="75"/>
  <c r="E132" i="75"/>
  <c r="F132" i="75"/>
  <c r="G132" i="75"/>
  <c r="H132" i="75"/>
  <c r="J132" i="75"/>
  <c r="J129" i="75"/>
  <c r="H127" i="75"/>
  <c r="H128" i="75"/>
  <c r="H126" i="75"/>
  <c r="H129" i="75"/>
  <c r="G129" i="75"/>
  <c r="F129" i="75"/>
  <c r="E129" i="75"/>
  <c r="E127" i="75"/>
  <c r="F127" i="75"/>
  <c r="G127" i="75"/>
  <c r="J127" i="75"/>
  <c r="E128" i="75"/>
  <c r="F128" i="75"/>
  <c r="G128" i="75"/>
  <c r="J128" i="75"/>
  <c r="J126" i="75"/>
  <c r="G126" i="75"/>
  <c r="F126" i="75"/>
  <c r="E126" i="75"/>
  <c r="E123" i="75"/>
  <c r="F123" i="75"/>
  <c r="G123" i="75"/>
  <c r="H123" i="75"/>
  <c r="J123" i="75"/>
  <c r="E124" i="75"/>
  <c r="F124" i="75"/>
  <c r="G124" i="75"/>
  <c r="H124" i="75"/>
  <c r="J124" i="75"/>
  <c r="E125" i="75"/>
  <c r="F125" i="75"/>
  <c r="G125" i="75"/>
  <c r="H125" i="75"/>
  <c r="J125" i="75"/>
  <c r="J122" i="75"/>
  <c r="H122" i="75"/>
  <c r="G122" i="75"/>
  <c r="F122" i="75"/>
  <c r="E122" i="75"/>
  <c r="E120" i="75"/>
  <c r="F120" i="75"/>
  <c r="G120" i="75"/>
  <c r="H120" i="75"/>
  <c r="J120" i="75"/>
  <c r="E121" i="75"/>
  <c r="F121" i="75"/>
  <c r="G121" i="75"/>
  <c r="H121" i="75"/>
  <c r="J121" i="75"/>
  <c r="J119" i="75"/>
  <c r="H119" i="75"/>
  <c r="G119" i="75"/>
  <c r="F119" i="75"/>
  <c r="E119" i="75"/>
  <c r="E116" i="75"/>
  <c r="F116" i="75"/>
  <c r="G116" i="75"/>
  <c r="H116" i="75"/>
  <c r="J116" i="75"/>
  <c r="E117" i="75"/>
  <c r="F117" i="75"/>
  <c r="G117" i="75"/>
  <c r="H117" i="75"/>
  <c r="J117" i="75"/>
  <c r="E118" i="75"/>
  <c r="F118" i="75"/>
  <c r="G118" i="75"/>
  <c r="H118" i="75"/>
  <c r="J118" i="75"/>
  <c r="J115" i="75"/>
  <c r="H115" i="75"/>
  <c r="G115" i="75"/>
  <c r="F115" i="75"/>
  <c r="E115" i="75"/>
  <c r="E113" i="75"/>
  <c r="F113" i="75"/>
  <c r="G113" i="75"/>
  <c r="H113" i="75"/>
  <c r="J113" i="75"/>
  <c r="E114" i="75"/>
  <c r="F114" i="75"/>
  <c r="G114" i="75"/>
  <c r="H114" i="75"/>
  <c r="J114" i="75"/>
  <c r="J112" i="75"/>
  <c r="H112" i="75"/>
  <c r="G112" i="75"/>
  <c r="F112" i="75"/>
  <c r="E112" i="75"/>
  <c r="E109" i="75"/>
  <c r="F109" i="75"/>
  <c r="G109" i="75"/>
  <c r="H109" i="75"/>
  <c r="J109" i="75"/>
  <c r="E110" i="75"/>
  <c r="F110" i="75"/>
  <c r="G110" i="75"/>
  <c r="H110" i="75"/>
  <c r="J110" i="75"/>
  <c r="E111" i="75"/>
  <c r="F111" i="75"/>
  <c r="G111" i="75"/>
  <c r="H111" i="75"/>
  <c r="J111" i="75"/>
  <c r="J108" i="75"/>
  <c r="H108" i="75"/>
  <c r="G108" i="75"/>
  <c r="F108" i="75"/>
  <c r="E108" i="75"/>
  <c r="E106" i="75"/>
  <c r="F106" i="75"/>
  <c r="G106" i="75"/>
  <c r="H106" i="75"/>
  <c r="J106" i="75"/>
  <c r="E107" i="75"/>
  <c r="F107" i="75"/>
  <c r="G107" i="75"/>
  <c r="H107" i="75"/>
  <c r="J107" i="75"/>
  <c r="J105" i="75"/>
  <c r="H105" i="75"/>
  <c r="G105" i="75"/>
  <c r="F105" i="75"/>
  <c r="E105" i="75"/>
  <c r="E102" i="75"/>
  <c r="F102" i="75"/>
  <c r="G102" i="75"/>
  <c r="H102" i="75"/>
  <c r="J102" i="75"/>
  <c r="E103" i="75"/>
  <c r="F103" i="75"/>
  <c r="G103" i="75"/>
  <c r="H103" i="75"/>
  <c r="J103" i="75"/>
  <c r="E104" i="75"/>
  <c r="F104" i="75"/>
  <c r="G104" i="75"/>
  <c r="H104" i="75"/>
  <c r="J104" i="75"/>
  <c r="J101" i="75"/>
  <c r="H101" i="75"/>
  <c r="G101" i="75"/>
  <c r="F101" i="75"/>
  <c r="E101" i="75"/>
  <c r="E100" i="75"/>
  <c r="F100" i="75"/>
  <c r="G100" i="75"/>
  <c r="H100" i="75"/>
  <c r="J100" i="75"/>
  <c r="J99" i="75"/>
  <c r="H99" i="75"/>
  <c r="G99" i="75"/>
  <c r="F99" i="75"/>
  <c r="E99" i="75"/>
  <c r="H95" i="75"/>
  <c r="H96" i="75"/>
  <c r="H97" i="75"/>
  <c r="H94" i="75"/>
  <c r="J98" i="75"/>
  <c r="H98" i="75"/>
  <c r="G98" i="75"/>
  <c r="F98" i="75"/>
  <c r="E98" i="75"/>
  <c r="E95" i="75"/>
  <c r="F95" i="75"/>
  <c r="G95" i="75"/>
  <c r="J95" i="75"/>
  <c r="E96" i="75"/>
  <c r="F96" i="75"/>
  <c r="G96" i="75"/>
  <c r="J96" i="75"/>
  <c r="E97" i="75"/>
  <c r="F97" i="75"/>
  <c r="G97" i="75"/>
  <c r="J97" i="75"/>
  <c r="J94" i="75"/>
  <c r="G94" i="75"/>
  <c r="F94" i="75"/>
  <c r="E94" i="75"/>
  <c r="E92" i="75"/>
  <c r="F92" i="75"/>
  <c r="G92" i="75"/>
  <c r="H92" i="75"/>
  <c r="J92" i="75"/>
  <c r="E93" i="75"/>
  <c r="F93" i="75"/>
  <c r="G93" i="75"/>
  <c r="H93" i="75"/>
  <c r="J93" i="75"/>
  <c r="J91" i="75"/>
  <c r="H91" i="75"/>
  <c r="G91" i="75"/>
  <c r="F91" i="75"/>
  <c r="E91" i="75"/>
  <c r="E88" i="75"/>
  <c r="F88" i="75"/>
  <c r="G88" i="75"/>
  <c r="H88" i="75"/>
  <c r="J88" i="75"/>
  <c r="E89" i="75"/>
  <c r="F89" i="75"/>
  <c r="G89" i="75"/>
  <c r="H89" i="75"/>
  <c r="J89" i="75"/>
  <c r="E90" i="75"/>
  <c r="F90" i="75"/>
  <c r="G90" i="75"/>
  <c r="H90" i="75"/>
  <c r="J90" i="75"/>
  <c r="J87" i="75"/>
  <c r="H87" i="75"/>
  <c r="G87" i="75"/>
  <c r="F87" i="75"/>
  <c r="E87" i="75"/>
  <c r="E85" i="75"/>
  <c r="F85" i="75"/>
  <c r="G85" i="75"/>
  <c r="H85" i="75"/>
  <c r="J85" i="75"/>
  <c r="E86" i="75"/>
  <c r="F86" i="75"/>
  <c r="G86" i="75"/>
  <c r="H86" i="75"/>
  <c r="J86" i="75"/>
  <c r="J84" i="75"/>
  <c r="H84" i="75"/>
  <c r="G84" i="75"/>
  <c r="F84" i="75"/>
  <c r="E84" i="75"/>
  <c r="E81" i="75"/>
  <c r="F81" i="75"/>
  <c r="G81" i="75"/>
  <c r="H81" i="75"/>
  <c r="J81" i="75"/>
  <c r="E82" i="75"/>
  <c r="F82" i="75"/>
  <c r="G82" i="75"/>
  <c r="H82" i="75"/>
  <c r="J82" i="75"/>
  <c r="E83" i="75"/>
  <c r="F83" i="75"/>
  <c r="G83" i="75"/>
  <c r="H83" i="75"/>
  <c r="J83" i="75"/>
  <c r="J80" i="75"/>
  <c r="H80" i="75"/>
  <c r="G80" i="75"/>
  <c r="F80" i="75"/>
  <c r="E80" i="75"/>
  <c r="E78" i="75"/>
  <c r="F78" i="75"/>
  <c r="G78" i="75"/>
  <c r="H78" i="75"/>
  <c r="J78" i="75"/>
  <c r="E79" i="75"/>
  <c r="F79" i="75"/>
  <c r="G79" i="75"/>
  <c r="H79" i="75"/>
  <c r="J79" i="75"/>
  <c r="J77" i="75"/>
  <c r="H77" i="75"/>
  <c r="G77" i="75"/>
  <c r="F77" i="75"/>
  <c r="E77" i="75"/>
  <c r="E74" i="75"/>
  <c r="F74" i="75"/>
  <c r="G74" i="75"/>
  <c r="H74" i="75"/>
  <c r="J74" i="75"/>
  <c r="E75" i="75"/>
  <c r="F75" i="75"/>
  <c r="G75" i="75"/>
  <c r="H75" i="75"/>
  <c r="J75" i="75"/>
  <c r="E76" i="75"/>
  <c r="F76" i="75"/>
  <c r="G76" i="75"/>
  <c r="H76" i="75"/>
  <c r="J76" i="75"/>
  <c r="J73" i="75"/>
  <c r="H73" i="75"/>
  <c r="G73" i="75"/>
  <c r="F73" i="75"/>
  <c r="E73" i="75"/>
  <c r="E71" i="75"/>
  <c r="F71" i="75"/>
  <c r="G71" i="75"/>
  <c r="H71" i="75"/>
  <c r="J71" i="75"/>
  <c r="E72" i="75"/>
  <c r="F72" i="75"/>
  <c r="G72" i="75"/>
  <c r="H72" i="75"/>
  <c r="J72" i="75"/>
  <c r="J70" i="75"/>
  <c r="H70" i="75"/>
  <c r="G70" i="75"/>
  <c r="F70" i="75"/>
  <c r="E70" i="75"/>
  <c r="G64" i="75"/>
  <c r="G65" i="75"/>
  <c r="G63" i="75"/>
  <c r="E67" i="75"/>
  <c r="F67" i="75"/>
  <c r="G67" i="75"/>
  <c r="H67" i="75"/>
  <c r="J67" i="75"/>
  <c r="E68" i="75"/>
  <c r="F68" i="75"/>
  <c r="G68" i="75"/>
  <c r="H68" i="75"/>
  <c r="J68" i="75"/>
  <c r="E69" i="75"/>
  <c r="F69" i="75"/>
  <c r="G69" i="75"/>
  <c r="H69" i="75"/>
  <c r="J69" i="75"/>
  <c r="J66" i="75"/>
  <c r="G66" i="75"/>
  <c r="H66" i="75"/>
  <c r="F66" i="75"/>
  <c r="E66" i="75"/>
  <c r="E64" i="75"/>
  <c r="F64" i="75"/>
  <c r="H64" i="75"/>
  <c r="J64" i="75"/>
  <c r="E65" i="75"/>
  <c r="F65" i="75"/>
  <c r="H65" i="75"/>
  <c r="J65" i="75"/>
  <c r="J63" i="75"/>
  <c r="H63" i="75"/>
  <c r="E61" i="75"/>
  <c r="F61" i="75"/>
  <c r="G61" i="75"/>
  <c r="H61" i="75"/>
  <c r="J61" i="75"/>
  <c r="E62" i="75"/>
  <c r="F62" i="75"/>
  <c r="G62" i="75"/>
  <c r="H62" i="75"/>
  <c r="J62" i="75"/>
  <c r="J60" i="75"/>
  <c r="H60" i="75"/>
  <c r="G60" i="75"/>
  <c r="F60" i="75"/>
  <c r="E60" i="75"/>
  <c r="E58" i="75"/>
  <c r="F58" i="75"/>
  <c r="G58" i="75"/>
  <c r="H58" i="75"/>
  <c r="J58" i="75"/>
  <c r="J57" i="75"/>
  <c r="H57" i="75"/>
  <c r="G57" i="75"/>
  <c r="F57" i="75"/>
  <c r="E57" i="75"/>
  <c r="E51" i="75"/>
  <c r="F51" i="75"/>
  <c r="G51" i="75"/>
  <c r="H51" i="75"/>
  <c r="J51" i="75"/>
  <c r="J50" i="75"/>
  <c r="H50" i="75"/>
  <c r="G50" i="75"/>
  <c r="F50" i="75"/>
  <c r="E50" i="75"/>
  <c r="E37" i="75"/>
  <c r="F37" i="75"/>
  <c r="G37" i="75"/>
  <c r="H37" i="75"/>
  <c r="J37" i="75"/>
  <c r="J36" i="75"/>
  <c r="H36" i="75"/>
  <c r="G36" i="75"/>
  <c r="F36" i="75"/>
  <c r="E36" i="75"/>
  <c r="F63" i="75"/>
  <c r="E63" i="75"/>
  <c r="J59" i="75"/>
  <c r="H59" i="75"/>
  <c r="G59" i="75"/>
  <c r="F59" i="75"/>
  <c r="E59" i="75"/>
  <c r="J56" i="75"/>
  <c r="H56" i="75"/>
  <c r="G56" i="75"/>
  <c r="F56" i="75"/>
  <c r="E56" i="75"/>
  <c r="E53" i="75"/>
  <c r="F53" i="75"/>
  <c r="G53" i="75"/>
  <c r="H53" i="75"/>
  <c r="J53" i="75"/>
  <c r="E54" i="75"/>
  <c r="F54" i="75"/>
  <c r="G54" i="75"/>
  <c r="H54" i="75"/>
  <c r="J54" i="75"/>
  <c r="E55" i="75"/>
  <c r="F55" i="75"/>
  <c r="G55" i="75"/>
  <c r="H55" i="75"/>
  <c r="J55" i="75"/>
  <c r="J52" i="75"/>
  <c r="H52" i="75"/>
  <c r="G52" i="75"/>
  <c r="F52" i="75"/>
  <c r="E52" i="75"/>
  <c r="J49" i="75"/>
  <c r="H49" i="75"/>
  <c r="G49" i="75"/>
  <c r="F49" i="75"/>
  <c r="E49" i="75"/>
  <c r="E46" i="75"/>
  <c r="F46" i="75"/>
  <c r="G46" i="75"/>
  <c r="H46" i="75"/>
  <c r="J46" i="75"/>
  <c r="E47" i="75"/>
  <c r="F47" i="75"/>
  <c r="G47" i="75"/>
  <c r="H47" i="75"/>
  <c r="J47" i="75"/>
  <c r="E48" i="75"/>
  <c r="F48" i="75"/>
  <c r="G48" i="75"/>
  <c r="H48" i="75"/>
  <c r="J48" i="75"/>
  <c r="J45" i="75"/>
  <c r="H45" i="75"/>
  <c r="G45" i="75"/>
  <c r="F45" i="75"/>
  <c r="E45" i="75"/>
  <c r="E43" i="75"/>
  <c r="F43" i="75"/>
  <c r="G43" i="75"/>
  <c r="H43" i="75"/>
  <c r="J43" i="75"/>
  <c r="E44" i="75"/>
  <c r="F44" i="75"/>
  <c r="G44" i="75"/>
  <c r="H44" i="75"/>
  <c r="J44" i="75"/>
  <c r="J42" i="75"/>
  <c r="H42" i="75"/>
  <c r="G42" i="75"/>
  <c r="F42" i="75"/>
  <c r="E42" i="75"/>
  <c r="E39" i="75"/>
  <c r="F39" i="75"/>
  <c r="G39" i="75"/>
  <c r="H39" i="75"/>
  <c r="J39" i="75"/>
  <c r="E40" i="75"/>
  <c r="F40" i="75"/>
  <c r="G40" i="75"/>
  <c r="H40" i="75"/>
  <c r="J40" i="75"/>
  <c r="E41" i="75"/>
  <c r="F41" i="75"/>
  <c r="G41" i="75"/>
  <c r="H41" i="75"/>
  <c r="J41" i="75"/>
  <c r="J38" i="75"/>
  <c r="H38" i="75"/>
  <c r="G38" i="75"/>
  <c r="F38" i="75"/>
  <c r="E38" i="75"/>
  <c r="J35" i="75"/>
  <c r="H35" i="75"/>
  <c r="G35" i="75"/>
  <c r="F35" i="75"/>
  <c r="E35" i="75"/>
  <c r="H32" i="75"/>
  <c r="H33" i="75"/>
  <c r="H34" i="75"/>
  <c r="H31" i="75"/>
  <c r="E32" i="75"/>
  <c r="F32" i="75"/>
  <c r="G32" i="75"/>
  <c r="J32" i="75"/>
  <c r="E33" i="75"/>
  <c r="F33" i="75"/>
  <c r="G33" i="75"/>
  <c r="J33" i="75"/>
  <c r="E34" i="75"/>
  <c r="F34" i="75"/>
  <c r="G34" i="75"/>
  <c r="J34" i="75"/>
  <c r="J31" i="75"/>
  <c r="G31" i="75"/>
  <c r="F31" i="75"/>
  <c r="E31" i="75"/>
  <c r="E29" i="75"/>
  <c r="F29" i="75"/>
  <c r="G29" i="75"/>
  <c r="H29" i="75"/>
  <c r="J29" i="75"/>
  <c r="E30" i="75"/>
  <c r="F30" i="75"/>
  <c r="G30" i="75"/>
  <c r="H30" i="75"/>
  <c r="J30" i="75"/>
  <c r="J28" i="75"/>
  <c r="H28" i="75"/>
  <c r="G28" i="75"/>
  <c r="F28" i="75"/>
  <c r="E28" i="75"/>
  <c r="E25" i="75"/>
  <c r="F25" i="75"/>
  <c r="G25" i="75"/>
  <c r="H25" i="75"/>
  <c r="J25" i="75"/>
  <c r="E26" i="75"/>
  <c r="F26" i="75"/>
  <c r="G26" i="75"/>
  <c r="H26" i="75"/>
  <c r="J26" i="75"/>
  <c r="E27" i="75"/>
  <c r="F27" i="75"/>
  <c r="G27" i="75"/>
  <c r="H27" i="75"/>
  <c r="J27" i="75"/>
  <c r="J24" i="75"/>
  <c r="H24" i="75"/>
  <c r="G24" i="75"/>
  <c r="F24" i="75"/>
  <c r="E24" i="75"/>
  <c r="J22" i="75"/>
  <c r="J23" i="75"/>
  <c r="J21" i="75"/>
  <c r="H22" i="75"/>
  <c r="H23" i="75"/>
  <c r="H21" i="75"/>
  <c r="G22" i="75"/>
  <c r="G23" i="75"/>
  <c r="G21" i="75"/>
  <c r="F22" i="75"/>
  <c r="F23" i="75"/>
  <c r="F21" i="75"/>
  <c r="E22" i="75"/>
  <c r="E23" i="75"/>
  <c r="E21" i="75"/>
  <c r="J18" i="75"/>
  <c r="J19" i="75"/>
  <c r="J20" i="75"/>
  <c r="J17" i="75"/>
  <c r="H18" i="75"/>
  <c r="H19" i="75"/>
  <c r="H20" i="75"/>
  <c r="H17" i="75"/>
  <c r="G18" i="75"/>
  <c r="G19" i="75"/>
  <c r="G20" i="75"/>
  <c r="G17" i="75"/>
  <c r="F18" i="75"/>
  <c r="F19" i="75"/>
  <c r="F20" i="75"/>
  <c r="F17" i="75"/>
  <c r="E18" i="75"/>
  <c r="E19" i="75"/>
  <c r="E20" i="75"/>
  <c r="E17" i="75"/>
  <c r="A4" i="75"/>
  <c r="A5" i="75" s="1"/>
  <c r="A6" i="75"/>
  <c r="A7" i="75" s="1"/>
  <c r="A8" i="75" s="1"/>
  <c r="A9" i="75" s="1"/>
  <c r="A10" i="75" s="1"/>
  <c r="A11" i="75" s="1"/>
  <c r="A12" i="75" s="1"/>
  <c r="A13" i="75" s="1"/>
  <c r="A14" i="75" s="1"/>
  <c r="A15" i="75" s="1"/>
  <c r="A16" i="75" s="1"/>
  <c r="A17" i="75" s="1"/>
  <c r="A18" i="75" s="1"/>
  <c r="A19" i="75" s="1"/>
  <c r="A20" i="75" s="1"/>
  <c r="A21" i="75" s="1"/>
  <c r="A22" i="75" s="1"/>
  <c r="A23" i="75" s="1"/>
  <c r="A24" i="75" s="1"/>
  <c r="A25" i="75" s="1"/>
  <c r="A26" i="75" s="1"/>
  <c r="A27" i="75" s="1"/>
  <c r="A28" i="75" s="1"/>
  <c r="A29" i="75" s="1"/>
  <c r="A30" i="75" s="1"/>
  <c r="A31" i="75" s="1"/>
  <c r="A32" i="75" s="1"/>
  <c r="A33" i="75" s="1"/>
  <c r="A34" i="75" s="1"/>
  <c r="A35" i="75" s="1"/>
  <c r="A36" i="75" s="1"/>
  <c r="A37" i="75" s="1"/>
  <c r="A38" i="75" s="1"/>
  <c r="A39" i="75" s="1"/>
  <c r="A40" i="75" s="1"/>
  <c r="A41" i="75" s="1"/>
  <c r="A42" i="75" s="1"/>
  <c r="A43" i="75" s="1"/>
  <c r="A44" i="75" s="1"/>
  <c r="A45" i="75" s="1"/>
  <c r="A46" i="75" s="1"/>
  <c r="A47" i="75" s="1"/>
  <c r="A48" i="75" s="1"/>
  <c r="A49" i="75" s="1"/>
  <c r="A50" i="75" s="1"/>
  <c r="A51" i="75" s="1"/>
  <c r="A52" i="75" s="1"/>
  <c r="A53" i="75" s="1"/>
  <c r="A54" i="75" s="1"/>
  <c r="A55" i="75" s="1"/>
  <c r="A56" i="75" s="1"/>
  <c r="A57" i="75" s="1"/>
  <c r="A58" i="75" s="1"/>
  <c r="A59" i="75" s="1"/>
  <c r="A60" i="75" s="1"/>
  <c r="A61" i="75" s="1"/>
  <c r="A62" i="75" s="1"/>
  <c r="A63" i="75" s="1"/>
  <c r="A64" i="75" s="1"/>
  <c r="A65" i="75" s="1"/>
  <c r="A66" i="75" s="1"/>
  <c r="A67" i="75" s="1"/>
  <c r="A68" i="75" s="1"/>
  <c r="A69" i="75" s="1"/>
  <c r="A70" i="75" s="1"/>
  <c r="A71" i="75" s="1"/>
  <c r="A72" i="75" s="1"/>
  <c r="A73" i="75" s="1"/>
  <c r="A74" i="75" s="1"/>
  <c r="A75" i="75" s="1"/>
  <c r="A76" i="75" s="1"/>
  <c r="A77" i="75" s="1"/>
  <c r="A78" i="75" s="1"/>
  <c r="A79" i="75" s="1"/>
  <c r="A80" i="75" s="1"/>
  <c r="A81" i="75" s="1"/>
  <c r="A82" i="75" s="1"/>
  <c r="A83" i="75" s="1"/>
  <c r="A84" i="75" s="1"/>
  <c r="A85" i="75" s="1"/>
  <c r="A86" i="75" s="1"/>
  <c r="A87" i="75" s="1"/>
  <c r="A88" i="75" s="1"/>
  <c r="A89" i="75" s="1"/>
  <c r="A90" i="75" s="1"/>
  <c r="A91" i="75" s="1"/>
  <c r="A92" i="75" s="1"/>
  <c r="A93" i="75" s="1"/>
  <c r="A94" i="75" s="1"/>
  <c r="A95" i="75" s="1"/>
  <c r="A96" i="75" s="1"/>
  <c r="A97" i="75" s="1"/>
  <c r="A98" i="75" s="1"/>
  <c r="A99" i="75" s="1"/>
  <c r="A100" i="75" s="1"/>
  <c r="A101" i="75" s="1"/>
  <c r="A102" i="75" s="1"/>
  <c r="A103" i="75" s="1"/>
  <c r="A104" i="75" s="1"/>
  <c r="A105" i="75" s="1"/>
  <c r="A106" i="75" s="1"/>
  <c r="A107" i="75" s="1"/>
  <c r="A108" i="75" s="1"/>
  <c r="A109" i="75" s="1"/>
  <c r="A110" i="75" s="1"/>
  <c r="A111" i="75" s="1"/>
  <c r="A112" i="75" s="1"/>
  <c r="A113" i="75" s="1"/>
  <c r="A114" i="75" s="1"/>
  <c r="A115" i="75" s="1"/>
  <c r="A116" i="75" s="1"/>
  <c r="A117" i="75" s="1"/>
  <c r="A118" i="75" s="1"/>
  <c r="A119" i="75" s="1"/>
  <c r="A120" i="75" s="1"/>
  <c r="A121" i="75" s="1"/>
  <c r="A122" i="75" s="1"/>
  <c r="A123" i="75" s="1"/>
  <c r="A124" i="75" s="1"/>
  <c r="A125" i="75" s="1"/>
  <c r="A126" i="75" s="1"/>
  <c r="A127" i="75" s="1"/>
  <c r="A128" i="75" s="1"/>
  <c r="A129" i="75" s="1"/>
  <c r="A130" i="75" s="1"/>
  <c r="A131" i="75" s="1"/>
  <c r="A132" i="75" s="1"/>
  <c r="A133" i="75" s="1"/>
  <c r="A134" i="75" s="1"/>
  <c r="A135" i="75" s="1"/>
  <c r="A136" i="75" s="1"/>
  <c r="A137" i="75" s="1"/>
  <c r="A138" i="75" s="1"/>
  <c r="A139" i="75" s="1"/>
  <c r="A140" i="75" s="1"/>
  <c r="A141" i="75" s="1"/>
  <c r="A142" i="75" s="1"/>
  <c r="A143" i="75" s="1"/>
  <c r="A144" i="75" s="1"/>
  <c r="A145" i="75" s="1"/>
  <c r="A146" i="75" s="1"/>
  <c r="A147" i="75" s="1"/>
  <c r="A148" i="75" s="1"/>
  <c r="A149" i="75" s="1"/>
  <c r="A150" i="75" s="1"/>
  <c r="A151" i="75" s="1"/>
  <c r="A152" i="75" s="1"/>
  <c r="A153" i="75" s="1"/>
  <c r="A154" i="75" s="1"/>
  <c r="A155" i="75" s="1"/>
  <c r="A156" i="75" s="1"/>
  <c r="A157" i="75" s="1"/>
  <c r="A158" i="75" s="1"/>
  <c r="A159" i="75" s="1"/>
  <c r="A160" i="75" s="1"/>
  <c r="A161" i="75" s="1"/>
  <c r="A162" i="75" s="1"/>
  <c r="A163" i="75" s="1"/>
  <c r="A164" i="75" s="1"/>
  <c r="A165" i="75" s="1"/>
  <c r="A166" i="75" s="1"/>
  <c r="A167" i="75" s="1"/>
  <c r="A168" i="75" s="1"/>
  <c r="A169" i="75" s="1"/>
  <c r="A170" i="75" s="1"/>
  <c r="A171" i="75" s="1"/>
  <c r="A172" i="75" s="1"/>
  <c r="A173" i="75" s="1"/>
  <c r="A174" i="75" s="1"/>
  <c r="A175" i="75" s="1"/>
  <c r="A176" i="75" s="1"/>
  <c r="A177" i="75" s="1"/>
  <c r="A178" i="75" s="1"/>
  <c r="A179" i="75" s="1"/>
  <c r="A180" i="75" s="1"/>
  <c r="A181" i="75" s="1"/>
  <c r="A182" i="75" s="1"/>
  <c r="A183" i="75" s="1"/>
  <c r="A184" i="75" s="1"/>
  <c r="A185" i="75" s="1"/>
  <c r="A186" i="75" s="1"/>
  <c r="A187" i="75" s="1"/>
  <c r="A188" i="75" s="1"/>
  <c r="A189" i="75" s="1"/>
  <c r="A190" i="75" s="1"/>
  <c r="A191" i="75" s="1"/>
  <c r="A192" i="75" s="1"/>
  <c r="A193" i="75" s="1"/>
  <c r="A194" i="75" s="1"/>
  <c r="A195" i="75" s="1"/>
  <c r="A196" i="75" s="1"/>
  <c r="A197" i="75" s="1"/>
  <c r="A198" i="75" s="1"/>
  <c r="A199" i="75" s="1"/>
  <c r="A200" i="75" s="1"/>
  <c r="A201" i="75" s="1"/>
  <c r="A202" i="75" s="1"/>
  <c r="A203" i="75" s="1"/>
  <c r="A204" i="75" s="1"/>
  <c r="A205" i="75" s="1"/>
  <c r="A206" i="75" s="1"/>
  <c r="A207" i="75" s="1"/>
  <c r="A208" i="75" s="1"/>
  <c r="A209" i="75" s="1"/>
  <c r="A210" i="75" s="1"/>
  <c r="A211" i="75" s="1"/>
  <c r="A212" i="75" s="1"/>
  <c r="A213" i="75" s="1"/>
  <c r="A214" i="75" s="1"/>
  <c r="A215" i="75" s="1"/>
  <c r="A216" i="75" s="1"/>
  <c r="A217" i="75" s="1"/>
  <c r="A218" i="75" s="1"/>
  <c r="A219" i="75" s="1"/>
  <c r="A220" i="75" s="1"/>
  <c r="A221" i="75" s="1"/>
  <c r="A222" i="75" s="1"/>
  <c r="A223" i="75" s="1"/>
  <c r="A224" i="75" s="1"/>
  <c r="A225" i="75" s="1"/>
  <c r="A226" i="75" s="1"/>
  <c r="A227" i="75" s="1"/>
  <c r="A228" i="75" s="1"/>
  <c r="A229" i="75" s="1"/>
  <c r="A230" i="75" s="1"/>
  <c r="A231" i="75" s="1"/>
  <c r="A232" i="75" s="1"/>
  <c r="A233" i="75" s="1"/>
  <c r="A234" i="75" s="1"/>
  <c r="A235" i="75" s="1"/>
  <c r="A236" i="75" s="1"/>
  <c r="A237" i="75" s="1"/>
  <c r="A238" i="75" s="1"/>
  <c r="A239" i="75" s="1"/>
  <c r="A240" i="75" s="1"/>
  <c r="A241" i="75" s="1"/>
  <c r="A242" i="75" s="1"/>
  <c r="A243" i="75" s="1"/>
  <c r="A244" i="75" s="1"/>
  <c r="A245" i="75" s="1"/>
  <c r="A246" i="75" s="1"/>
  <c r="A247" i="75" s="1"/>
  <c r="A248" i="75" s="1"/>
  <c r="A249" i="75" s="1"/>
  <c r="A250" i="75" s="1"/>
  <c r="A251" i="75" s="1"/>
  <c r="A252" i="75" s="1"/>
  <c r="A253" i="75" s="1"/>
  <c r="A254" i="75" s="1"/>
  <c r="A255" i="75" s="1"/>
  <c r="A256" i="75" s="1"/>
  <c r="A257" i="75" s="1"/>
  <c r="A258" i="75" s="1"/>
  <c r="A259" i="75" s="1"/>
  <c r="A260" i="75" s="1"/>
  <c r="A261" i="75" s="1"/>
  <c r="A262" i="75" s="1"/>
  <c r="A263" i="75" s="1"/>
  <c r="A264" i="75" s="1"/>
  <c r="A265" i="75" s="1"/>
  <c r="A266" i="75" s="1"/>
  <c r="A267" i="75" s="1"/>
  <c r="A268" i="75" s="1"/>
  <c r="A269" i="75" s="1"/>
  <c r="A270" i="75" s="1"/>
  <c r="A271" i="75" s="1"/>
  <c r="A272" i="75" s="1"/>
  <c r="A273" i="75" s="1"/>
  <c r="A274" i="75" s="1"/>
  <c r="A275" i="75" s="1"/>
  <c r="A276" i="75" s="1"/>
  <c r="A277" i="75" s="1"/>
  <c r="A278" i="75" s="1"/>
  <c r="A279" i="75" s="1"/>
  <c r="A280" i="75" s="1"/>
  <c r="A281" i="75" s="1"/>
  <c r="A282" i="75" s="1"/>
  <c r="A283" i="75" s="1"/>
  <c r="A284" i="75" s="1"/>
  <c r="A285" i="75" s="1"/>
  <c r="A286" i="75" s="1"/>
  <c r="A287" i="75" s="1"/>
  <c r="A288" i="75" s="1"/>
  <c r="A289" i="75" s="1"/>
  <c r="A290" i="75" s="1"/>
  <c r="A291" i="75" s="1"/>
  <c r="A292" i="75" s="1"/>
  <c r="A293" i="75" s="1"/>
  <c r="A294" i="75" s="1"/>
  <c r="A295" i="75" s="1"/>
  <c r="A296" i="75" s="1"/>
  <c r="A297" i="75" s="1"/>
  <c r="A298" i="75" s="1"/>
  <c r="A299" i="75" s="1"/>
  <c r="A300" i="75" s="1"/>
  <c r="A301" i="75" s="1"/>
  <c r="A302" i="75" s="1"/>
  <c r="A303" i="75" s="1"/>
  <c r="A304" i="75" s="1"/>
  <c r="A305" i="75" s="1"/>
  <c r="A306" i="75" s="1"/>
  <c r="A307" i="75" s="1"/>
  <c r="A308" i="75" s="1"/>
  <c r="A309" i="75" s="1"/>
  <c r="A310" i="75" s="1"/>
  <c r="A311" i="75" s="1"/>
  <c r="A312" i="75" s="1"/>
  <c r="A313" i="75" s="1"/>
  <c r="A314" i="75" s="1"/>
  <c r="A315" i="75" s="1"/>
  <c r="A316" i="75" s="1"/>
  <c r="A317" i="75" s="1"/>
  <c r="A318" i="75" s="1"/>
  <c r="A319" i="75" s="1"/>
  <c r="A320" i="75" s="1"/>
  <c r="A321" i="75" s="1"/>
  <c r="A322" i="75" s="1"/>
  <c r="A323" i="75" s="1"/>
  <c r="A324" i="75" s="1"/>
  <c r="A325" i="75" s="1"/>
  <c r="A326" i="75" s="1"/>
  <c r="A327" i="75" s="1"/>
  <c r="A328" i="75" s="1"/>
  <c r="A329" i="75" s="1"/>
  <c r="A330" i="75" s="1"/>
  <c r="A331" i="75" s="1"/>
  <c r="A332" i="75" s="1"/>
  <c r="A333" i="75" s="1"/>
  <c r="A334" i="75" s="1"/>
  <c r="A335" i="75" s="1"/>
  <c r="A336" i="75" s="1"/>
  <c r="A337" i="75" s="1"/>
  <c r="A338" i="75" s="1"/>
  <c r="A339" i="75" s="1"/>
  <c r="A340" i="75" s="1"/>
  <c r="A341" i="75" s="1"/>
  <c r="A342" i="75" s="1"/>
  <c r="A343" i="75" s="1"/>
  <c r="A344" i="75" s="1"/>
  <c r="A345" i="75" s="1"/>
  <c r="A346" i="75" s="1"/>
  <c r="A347" i="75" s="1"/>
  <c r="A348" i="75" s="1"/>
  <c r="A349" i="75" s="1"/>
  <c r="A350" i="75" s="1"/>
  <c r="A351" i="75" s="1"/>
  <c r="A352" i="75" s="1"/>
  <c r="A353" i="75" s="1"/>
  <c r="A354" i="75" s="1"/>
  <c r="A355" i="75" s="1"/>
  <c r="A356" i="75" s="1"/>
  <c r="A357" i="75" s="1"/>
  <c r="A358" i="75" s="1"/>
  <c r="A359" i="75" s="1"/>
  <c r="A360" i="75" s="1"/>
  <c r="A361" i="75" s="1"/>
  <c r="A362" i="75" s="1"/>
  <c r="A363" i="75" s="1"/>
  <c r="A364" i="75" s="1"/>
  <c r="A365" i="75" s="1"/>
  <c r="A366" i="75" s="1"/>
  <c r="A367" i="75" s="1"/>
  <c r="A368" i="75" s="1"/>
  <c r="A369" i="75" s="1"/>
  <c r="A370" i="75" s="1"/>
  <c r="A371" i="75" s="1"/>
  <c r="A372" i="75" s="1"/>
  <c r="A373" i="75" s="1"/>
  <c r="A374" i="75" s="1"/>
  <c r="A375" i="75" s="1"/>
  <c r="A376" i="75" s="1"/>
  <c r="A377" i="75" s="1"/>
  <c r="A378" i="75" s="1"/>
  <c r="A379" i="75" s="1"/>
  <c r="A380" i="75" s="1"/>
  <c r="A381" i="75" s="1"/>
  <c r="A382" i="75" s="1"/>
  <c r="A383" i="75" s="1"/>
  <c r="A384" i="75" s="1"/>
  <c r="A385" i="75" s="1"/>
  <c r="A386" i="75" s="1"/>
  <c r="A387" i="75" s="1"/>
  <c r="A388" i="75" s="1"/>
  <c r="A389" i="75" s="1"/>
  <c r="A390" i="75" s="1"/>
  <c r="A391" i="75" s="1"/>
  <c r="A392" i="75" s="1"/>
  <c r="A393" i="75" s="1"/>
  <c r="A394" i="75" s="1"/>
  <c r="A395" i="75" s="1"/>
  <c r="A396" i="75" s="1"/>
  <c r="A397" i="75" s="1"/>
  <c r="A398" i="75" s="1"/>
  <c r="A399" i="75" s="1"/>
  <c r="A400" i="75" s="1"/>
  <c r="A401" i="75" s="1"/>
  <c r="A402" i="75" s="1"/>
  <c r="A403" i="75" s="1"/>
  <c r="A404" i="75" s="1"/>
  <c r="A405" i="75" s="1"/>
  <c r="A406" i="75" s="1"/>
  <c r="A407" i="75" s="1"/>
  <c r="A408" i="75" s="1"/>
  <c r="A409" i="75" s="1"/>
  <c r="A410" i="75" s="1"/>
  <c r="A411" i="75" s="1"/>
  <c r="A412" i="75" s="1"/>
  <c r="A413" i="75" s="1"/>
  <c r="A414" i="75" s="1"/>
  <c r="A415" i="75" s="1"/>
  <c r="A416" i="75" s="1"/>
  <c r="A417" i="75" s="1"/>
  <c r="A418" i="75" s="1"/>
  <c r="A419" i="75" s="1"/>
  <c r="A420" i="75" s="1"/>
  <c r="A421" i="75" s="1"/>
  <c r="A422" i="75" s="1"/>
  <c r="A423" i="75" s="1"/>
  <c r="A424" i="75" s="1"/>
  <c r="A425" i="75" s="1"/>
  <c r="A426" i="75" s="1"/>
  <c r="A427" i="75" s="1"/>
  <c r="A428" i="75" s="1"/>
  <c r="A429" i="75" s="1"/>
  <c r="A430" i="75" s="1"/>
  <c r="A431" i="75" s="1"/>
  <c r="A432" i="75" s="1"/>
  <c r="A433" i="75" s="1"/>
  <c r="A434" i="75" s="1"/>
  <c r="A435" i="75" s="1"/>
  <c r="A436" i="75" s="1"/>
  <c r="A437" i="75" s="1"/>
  <c r="A438" i="75" s="1"/>
  <c r="A439" i="75" s="1"/>
  <c r="A440" i="75" s="1"/>
  <c r="A441" i="75" s="1"/>
  <c r="A442" i="75" s="1"/>
  <c r="A443" i="75" s="1"/>
  <c r="A444" i="75" s="1"/>
  <c r="A445" i="75" s="1"/>
  <c r="A446" i="75" s="1"/>
  <c r="A447" i="75" s="1"/>
  <c r="A448" i="75" s="1"/>
  <c r="A449" i="75" s="1"/>
  <c r="A450" i="75" s="1"/>
  <c r="A451" i="75" s="1"/>
  <c r="A452" i="75" s="1"/>
  <c r="A453" i="75" s="1"/>
  <c r="A454" i="75" s="1"/>
  <c r="A455" i="75" s="1"/>
  <c r="A456" i="75" s="1"/>
  <c r="A457" i="75" s="1"/>
  <c r="A458" i="75" s="1"/>
  <c r="A459" i="75" s="1"/>
  <c r="A460" i="75" s="1"/>
  <c r="A461" i="75" s="1"/>
  <c r="A462" i="75" s="1"/>
  <c r="A463" i="75" s="1"/>
  <c r="A464" i="75" s="1"/>
  <c r="A465" i="75" s="1"/>
  <c r="A466" i="75" s="1"/>
  <c r="A467" i="75" s="1"/>
  <c r="A468" i="75" s="1"/>
  <c r="A469" i="75" s="1"/>
  <c r="A470" i="75" s="1"/>
  <c r="A471" i="75" s="1"/>
  <c r="A472" i="75" s="1"/>
  <c r="A473" i="75" s="1"/>
  <c r="A474" i="75" s="1"/>
  <c r="A475" i="75" s="1"/>
  <c r="A476" i="75" s="1"/>
  <c r="A477" i="75" s="1"/>
  <c r="J15" i="75"/>
  <c r="J16" i="75"/>
  <c r="J14" i="75"/>
  <c r="H15" i="75"/>
  <c r="H16" i="75"/>
  <c r="H14" i="75"/>
  <c r="G15" i="75"/>
  <c r="G16" i="75"/>
  <c r="G14" i="75"/>
  <c r="F15" i="75"/>
  <c r="F16" i="75"/>
  <c r="F14" i="75"/>
  <c r="E15" i="75"/>
  <c r="E16" i="75"/>
  <c r="E14" i="75"/>
  <c r="J12" i="75"/>
  <c r="J13" i="75"/>
  <c r="J10" i="75"/>
  <c r="H11" i="75"/>
  <c r="H12" i="75"/>
  <c r="H13" i="75"/>
  <c r="H10" i="75"/>
  <c r="G12" i="75"/>
  <c r="G13" i="75"/>
  <c r="G10" i="75"/>
  <c r="F12" i="75"/>
  <c r="F13" i="75"/>
  <c r="F10" i="75"/>
  <c r="E12" i="75"/>
  <c r="E13" i="75"/>
  <c r="E10" i="75"/>
  <c r="G8" i="75"/>
  <c r="G9" i="75"/>
  <c r="G7" i="75"/>
  <c r="G4" i="75"/>
  <c r="G5" i="75"/>
  <c r="G6" i="75"/>
  <c r="G3" i="75"/>
  <c r="J8" i="75"/>
  <c r="J9" i="75"/>
  <c r="J7" i="75"/>
  <c r="J4" i="75"/>
  <c r="J5" i="75"/>
  <c r="J6" i="75"/>
  <c r="J3" i="75"/>
  <c r="H8" i="75"/>
  <c r="H9" i="75"/>
  <c r="H7" i="75"/>
  <c r="H4" i="75"/>
  <c r="H5" i="75"/>
  <c r="H6" i="75"/>
  <c r="H3" i="75"/>
  <c r="F8" i="75"/>
  <c r="F9" i="75"/>
  <c r="F7" i="75"/>
  <c r="F4" i="75"/>
  <c r="F5" i="75"/>
  <c r="F6" i="75"/>
  <c r="F3" i="75"/>
  <c r="E8" i="75"/>
  <c r="E9" i="75"/>
  <c r="E7" i="75"/>
  <c r="E4" i="75"/>
  <c r="E5" i="75"/>
  <c r="E6" i="75"/>
  <c r="E3" i="75"/>
  <c r="N66" i="75" l="1" a="1"/>
  <c r="N66" i="75" s="1"/>
  <c r="N25" i="75" a="1"/>
  <c r="N25" i="75" s="1"/>
  <c r="N46" i="75" a="1"/>
  <c r="N46" i="75" s="1"/>
  <c r="N4" i="75" a="1"/>
  <c r="N4" i="75" s="1"/>
  <c r="N31" i="75" a="1"/>
  <c r="N31" i="75" s="1"/>
  <c r="N10" i="75" a="1"/>
  <c r="N10" i="75" s="1"/>
  <c r="N65" i="75" a="1"/>
  <c r="N65" i="75" s="1"/>
  <c r="N45" i="75" a="1"/>
  <c r="N45" i="75" s="1"/>
  <c r="N40" i="75" a="1"/>
  <c r="N40" i="75" s="1"/>
  <c r="N28" i="75" a="1"/>
  <c r="N28" i="75" s="1"/>
  <c r="N68" i="75" a="1"/>
  <c r="N68" i="75" s="1"/>
  <c r="N24" i="75" a="1"/>
  <c r="N24" i="75" s="1"/>
  <c r="N17" i="75" a="1"/>
  <c r="N17" i="75" s="1"/>
  <c r="N29" i="75" a="1"/>
  <c r="N29" i="75" s="1"/>
  <c r="N49" i="75" a="1"/>
  <c r="N49" i="75" s="1"/>
  <c r="N61" i="75" a="1"/>
  <c r="N61" i="75" s="1"/>
  <c r="N6" i="75" a="1"/>
  <c r="N6" i="75" s="1"/>
  <c r="N18" i="75" a="1"/>
  <c r="N18" i="75" s="1"/>
  <c r="N38" i="75" a="1"/>
  <c r="N38" i="75" s="1"/>
  <c r="N50" i="75" a="1"/>
  <c r="N50" i="75" s="1"/>
  <c r="N70" i="75" a="1"/>
  <c r="N70" i="75" s="1"/>
  <c r="N7" i="75" a="1"/>
  <c r="N7" i="75" s="1"/>
  <c r="N27" i="75" a="1"/>
  <c r="N27" i="75" s="1"/>
  <c r="N39" i="75" a="1"/>
  <c r="N39" i="75" s="1"/>
  <c r="N59" i="75" a="1"/>
  <c r="N59" i="75" s="1"/>
  <c r="N71" i="75" a="1"/>
  <c r="N71" i="75" s="1"/>
  <c r="N16" i="75" a="1"/>
  <c r="N16" i="75" s="1"/>
  <c r="N5" i="75" a="1"/>
  <c r="N5" i="75" s="1"/>
  <c r="N21" i="75" a="1"/>
  <c r="N21" i="75" s="1"/>
  <c r="N33" i="75" a="1"/>
  <c r="N33" i="75" s="1"/>
  <c r="N77" i="75" a="1"/>
  <c r="N77" i="75" s="1"/>
  <c r="N14" i="75" a="1"/>
  <c r="N14" i="75" s="1"/>
  <c r="N30" i="75" a="1"/>
  <c r="N30" i="75" s="1"/>
  <c r="N58" i="75" a="1"/>
  <c r="N58" i="75" s="1"/>
  <c r="N74" i="75" a="1"/>
  <c r="N74" i="75" s="1"/>
  <c r="N11" i="75" a="1"/>
  <c r="N11" i="75" s="1"/>
  <c r="N55" i="75" a="1"/>
  <c r="N55" i="75" s="1"/>
  <c r="N67" i="75" a="1"/>
  <c r="N67" i="75" s="1"/>
  <c r="N43" i="75" a="1"/>
  <c r="N43" i="75" s="1"/>
  <c r="N78" i="75" a="1"/>
  <c r="N78" i="75" s="1"/>
  <c r="N42" i="75" a="1"/>
  <c r="N42" i="75" s="1"/>
  <c r="N57" i="75" a="1"/>
  <c r="N57" i="75" s="1"/>
  <c r="N32" i="75" a="1"/>
  <c r="N32" i="75" s="1"/>
  <c r="N60" i="75" a="1"/>
  <c r="N60" i="75" s="1"/>
  <c r="N63" i="75" a="1"/>
  <c r="N63" i="75" s="1"/>
  <c r="N23" i="75" a="1"/>
  <c r="N23" i="75" s="1"/>
  <c r="N62" i="75" a="1"/>
  <c r="N62" i="75" s="1"/>
  <c r="N22" i="75" a="1"/>
  <c r="N22" i="75" s="1"/>
  <c r="N41" i="75" a="1"/>
  <c r="N41" i="75" s="1"/>
  <c r="N76" i="75" a="1"/>
  <c r="N76" i="75" s="1"/>
  <c r="N44" i="75" a="1"/>
  <c r="N44" i="75" s="1"/>
  <c r="N75" i="75" a="1"/>
  <c r="N75" i="75" s="1"/>
  <c r="N35" i="75" a="1"/>
  <c r="N35" i="75" s="1"/>
  <c r="N19" i="75" a="1"/>
  <c r="N19" i="75" s="1"/>
  <c r="N54" i="75" a="1"/>
  <c r="N54" i="75" s="1"/>
  <c r="N73" i="75" a="1"/>
  <c r="N73" i="75" s="1"/>
  <c r="N37" i="75" a="1"/>
  <c r="N37" i="75" s="1"/>
  <c r="N52" i="75" a="1"/>
  <c r="N52" i="75" s="1"/>
  <c r="N51" i="75" a="1"/>
  <c r="N51" i="75" s="1"/>
  <c r="N15" i="75" a="1"/>
  <c r="N15" i="75" s="1"/>
  <c r="N34" i="75" a="1"/>
  <c r="N34" i="75" s="1"/>
  <c r="N69" i="75" a="1"/>
  <c r="N69" i="75" s="1"/>
  <c r="N53" i="75" a="1"/>
  <c r="N53" i="75" s="1"/>
  <c r="N13" i="75" a="1"/>
  <c r="N13" i="75" s="1"/>
  <c r="N12" i="75" a="1"/>
  <c r="N12" i="75" s="1"/>
  <c r="N79" i="75" a="1"/>
  <c r="N79" i="75" s="1"/>
  <c r="N8" i="75" a="1"/>
  <c r="N8" i="75" s="1"/>
  <c r="N20" i="75" a="1"/>
  <c r="N20" i="75" s="1"/>
  <c r="N36" i="75" a="1"/>
  <c r="N36" i="75" s="1"/>
  <c r="N48" i="75" a="1"/>
  <c r="N48" i="75" s="1"/>
  <c r="N56" i="75" a="1"/>
  <c r="N56" i="75" s="1"/>
  <c r="N64" i="75" a="1"/>
  <c r="N64" i="75" s="1"/>
  <c r="N72" i="75" a="1"/>
  <c r="N72" i="75" s="1"/>
  <c r="N3" i="75"/>
  <c r="G23" i="77" a="1"/>
  <c r="G23" i="77" s="1"/>
  <c r="B24" i="77" a="1"/>
  <c r="B24" i="77" s="1"/>
  <c r="G12" i="77" a="1"/>
  <c r="G12" i="77" s="1"/>
  <c r="G13" i="77" a="1"/>
  <c r="G13" i="77" s="1"/>
  <c r="G14" i="77" a="1"/>
  <c r="G14" i="77" s="1"/>
  <c r="G21" i="77" a="1"/>
  <c r="G21" i="77" s="1"/>
  <c r="G11" i="77" a="1"/>
  <c r="G11" i="77" s="1"/>
  <c r="D22" i="77" a="1"/>
  <c r="D22" i="77" s="1"/>
  <c r="G22" i="77" a="1"/>
  <c r="G22" i="77" s="1"/>
  <c r="G24" i="77" a="1"/>
  <c r="G24" i="77" s="1"/>
  <c r="B12" i="77" a="1"/>
  <c r="B12" i="77" s="1"/>
  <c r="A12" i="77" s="1"/>
  <c r="B14" i="77" a="1"/>
  <c r="B14" i="77" s="1"/>
  <c r="B23" i="77" a="1"/>
  <c r="B23" i="77" s="1"/>
  <c r="C22" i="77" a="1"/>
  <c r="C22" i="77" s="1"/>
  <c r="E22" i="77" a="1"/>
  <c r="E22" i="77" s="1"/>
  <c r="B11" i="77" a="1"/>
  <c r="B11" i="77" s="1"/>
  <c r="B13" i="77" a="1"/>
  <c r="B13" i="77" s="1"/>
  <c r="A13" i="77" s="1"/>
  <c r="B21" i="77" a="1"/>
  <c r="B21" i="77" s="1"/>
  <c r="A14" i="77" l="1"/>
</calcChain>
</file>

<file path=xl/sharedStrings.xml><?xml version="1.0" encoding="utf-8"?>
<sst xmlns="http://schemas.openxmlformats.org/spreadsheetml/2006/main" count="5008" uniqueCount="1845">
  <si>
    <t>NAD</t>
  </si>
  <si>
    <t>SUMUT</t>
  </si>
  <si>
    <t>SUMBAR</t>
  </si>
  <si>
    <t>RIAU</t>
  </si>
  <si>
    <t>S2JB</t>
  </si>
  <si>
    <t>BABEL</t>
  </si>
  <si>
    <t>LAMPUNG</t>
  </si>
  <si>
    <t>P3BS</t>
  </si>
  <si>
    <t>No</t>
  </si>
  <si>
    <t>Unit</t>
  </si>
  <si>
    <t>Keterangan</t>
  </si>
  <si>
    <t>Regional Sumatera</t>
  </si>
  <si>
    <t>DKI</t>
  </si>
  <si>
    <t>BANTEN</t>
  </si>
  <si>
    <t>TRANS JBB</t>
  </si>
  <si>
    <t>KIT JBB</t>
  </si>
  <si>
    <t>Regional JBB</t>
  </si>
  <si>
    <t>I</t>
  </si>
  <si>
    <t>II</t>
  </si>
  <si>
    <t>JATENG</t>
  </si>
  <si>
    <t>JABAR</t>
  </si>
  <si>
    <t>TJBT</t>
  </si>
  <si>
    <t>P2B</t>
  </si>
  <si>
    <t>Regional JBT</t>
  </si>
  <si>
    <t>III</t>
  </si>
  <si>
    <t>JATIM</t>
  </si>
  <si>
    <t>BALI</t>
  </si>
  <si>
    <t>TRANS JBTB</t>
  </si>
  <si>
    <t>NTB</t>
  </si>
  <si>
    <t>NTT</t>
  </si>
  <si>
    <t>KIT JBTB</t>
  </si>
  <si>
    <t>IV</t>
  </si>
  <si>
    <t>Regional JTBN</t>
  </si>
  <si>
    <t>KALBAR</t>
  </si>
  <si>
    <t>KALSEL</t>
  </si>
  <si>
    <t>KALTIM</t>
  </si>
  <si>
    <t>V</t>
  </si>
  <si>
    <t>Regional Kalimantan</t>
  </si>
  <si>
    <t>SULUT</t>
  </si>
  <si>
    <t>SULSEL</t>
  </si>
  <si>
    <t>VI</t>
  </si>
  <si>
    <t>PUSDIKLAT</t>
  </si>
  <si>
    <t>PUSERTIF</t>
  </si>
  <si>
    <t>PUSLITBANG</t>
  </si>
  <si>
    <t>PUSENLIS</t>
  </si>
  <si>
    <t>PUSHARLIS</t>
  </si>
  <si>
    <t>PUSMANKON</t>
  </si>
  <si>
    <t>VIII</t>
  </si>
  <si>
    <t>Pusat-Pusat</t>
  </si>
  <si>
    <t>Kantor Pusat</t>
  </si>
  <si>
    <t>JUMLAH HOLDING</t>
  </si>
  <si>
    <t>Indonesia Power</t>
  </si>
  <si>
    <t>Pembangkitan Jawa Bali</t>
  </si>
  <si>
    <t>PT PLN Batam</t>
  </si>
  <si>
    <t>PT Icon Plus</t>
  </si>
  <si>
    <t>PT PLN Enjiniring</t>
  </si>
  <si>
    <t>PT PLN Tarakan</t>
  </si>
  <si>
    <t>PT PLN Batubara</t>
  </si>
  <si>
    <t>PT Geothermal</t>
  </si>
  <si>
    <t>PT BAG</t>
  </si>
  <si>
    <t>PT Haleyora Power</t>
  </si>
  <si>
    <t>MALUKU</t>
  </si>
  <si>
    <t>PAPUA</t>
  </si>
  <si>
    <t>VII</t>
  </si>
  <si>
    <t>Regional MP</t>
  </si>
  <si>
    <t>√</t>
  </si>
  <si>
    <t>UIP KITSU</t>
  </si>
  <si>
    <t>UIP SBU</t>
  </si>
  <si>
    <t>UIP SBG</t>
  </si>
  <si>
    <t>UIP SBS</t>
  </si>
  <si>
    <t>KIT SBS</t>
  </si>
  <si>
    <t>KIT SBU</t>
  </si>
  <si>
    <t>IX</t>
  </si>
  <si>
    <t>Anak Perushaan</t>
  </si>
  <si>
    <t>UIP ISJ</t>
  </si>
  <si>
    <t>UIP JBB</t>
  </si>
  <si>
    <t>UIP JBT I</t>
  </si>
  <si>
    <t>UIP JBT II</t>
  </si>
  <si>
    <t>UIP JBTB I</t>
  </si>
  <si>
    <t>UIP JBTB II</t>
  </si>
  <si>
    <t>UIP NUSRA</t>
  </si>
  <si>
    <t>UIP KALBAGBAR</t>
  </si>
  <si>
    <t>UIP KALBAGTENG</t>
  </si>
  <si>
    <t>UIP KALBAGTIM</t>
  </si>
  <si>
    <t>UIP SULBAGUT</t>
  </si>
  <si>
    <t>UIP SULBAGSEL</t>
  </si>
  <si>
    <t>UIP MALUKU</t>
  </si>
  <si>
    <t>UIP PAPUA</t>
  </si>
  <si>
    <t>Regional SUL</t>
  </si>
  <si>
    <t>Penyampaian USER SIP2A</t>
  </si>
  <si>
    <t>User</t>
  </si>
  <si>
    <t>Nama</t>
  </si>
  <si>
    <t>NIP</t>
  </si>
  <si>
    <t>Email</t>
  </si>
  <si>
    <t>Jabatan</t>
  </si>
  <si>
    <t>Kontributor 1</t>
  </si>
  <si>
    <t>I MADE ARIS SASTRAWAN</t>
  </si>
  <si>
    <t>8711129Z</t>
  </si>
  <si>
    <t>made.aris.sastrawan@pln.co.id</t>
  </si>
  <si>
    <t>Staff</t>
  </si>
  <si>
    <t>Kontributor 2</t>
  </si>
  <si>
    <t>LAILY RAMADHINI</t>
  </si>
  <si>
    <t>8709372Z</t>
  </si>
  <si>
    <t>lramadhini@pln.co.id</t>
  </si>
  <si>
    <t>Reviewer 1</t>
  </si>
  <si>
    <t>AGUS YUDHISTIRA SUJANA</t>
  </si>
  <si>
    <t>8208085Z</t>
  </si>
  <si>
    <t>a.yudhistira@pln.co.id</t>
  </si>
  <si>
    <t>DM Perencanaan Perusahaan</t>
  </si>
  <si>
    <t>Reviewer 2</t>
  </si>
  <si>
    <t>I PUTU PUTRAWAN</t>
  </si>
  <si>
    <t>7295054P</t>
  </si>
  <si>
    <t>putrawan@pln.co.id</t>
  </si>
  <si>
    <t>Manajer Perencanaan</t>
  </si>
  <si>
    <t>A. User Bagian Perencanaan RKAU/RKAP Anak Perusahaan</t>
  </si>
  <si>
    <t>B. User Bagian Pengendalian/Monitoring Anggaran</t>
  </si>
  <si>
    <t>KADEK EDY WARSITO</t>
  </si>
  <si>
    <t>8508029H</t>
  </si>
  <si>
    <t>edy.warsito@pln.co.id</t>
  </si>
  <si>
    <t>SPV Anggaran Operasi</t>
  </si>
  <si>
    <t>I GUSTI NGURAH WIRAWAN</t>
  </si>
  <si>
    <t>6388163H</t>
  </si>
  <si>
    <t>wirawan@pln.co.id</t>
  </si>
  <si>
    <t>DM Anggaran</t>
  </si>
  <si>
    <t>KOKO HARIYANTO</t>
  </si>
  <si>
    <t>7194012H</t>
  </si>
  <si>
    <t>koko.h@pln.co.id</t>
  </si>
  <si>
    <t>Manajer Keuangan</t>
  </si>
  <si>
    <t>A. User Bagian Perencanaan RKAU/RKAP</t>
  </si>
  <si>
    <t>USER</t>
  </si>
  <si>
    <t>NAMA</t>
  </si>
  <si>
    <t>EMAIL</t>
  </si>
  <si>
    <t>JABATAN</t>
  </si>
  <si>
    <t>Luky Prionika</t>
  </si>
  <si>
    <t>8509604Z</t>
  </si>
  <si>
    <t>lukyp@pln.co.id</t>
  </si>
  <si>
    <t>Assistant Analyst Perencanaan Pengusahaan</t>
  </si>
  <si>
    <t>Imas Yuni N.</t>
  </si>
  <si>
    <t>8609046L</t>
  </si>
  <si>
    <t>imas.yuni@pln.co.id</t>
  </si>
  <si>
    <t>Junior Enginer Teknologi Informasi</t>
  </si>
  <si>
    <t>Raden Karyana</t>
  </si>
  <si>
    <t>7095017E</t>
  </si>
  <si>
    <t>raden.karyana@pln.co.id</t>
  </si>
  <si>
    <t>Deputy Manajer Perencanaan Pengusahaan</t>
  </si>
  <si>
    <t>Mohamad Ghazali</t>
  </si>
  <si>
    <t>6893193Z</t>
  </si>
  <si>
    <t>m.ghazali@pln.co.id</t>
  </si>
  <si>
    <t>PLT Manajer Perencanaan</t>
  </si>
  <si>
    <t>Fernandez Joseph Nainggolan</t>
  </si>
  <si>
    <t>8208088Z</t>
  </si>
  <si>
    <t>fernandez.joseph@pln.co.id</t>
  </si>
  <si>
    <t>Assistant Analyst Anggaran dan Pengendalian</t>
  </si>
  <si>
    <t>Anan Husnan</t>
  </si>
  <si>
    <t>7095027T</t>
  </si>
  <si>
    <t>anan.husnan@pln.co.id</t>
  </si>
  <si>
    <t>PLT Deputy Manajer Keuangan</t>
  </si>
  <si>
    <t>Muslim</t>
  </si>
  <si>
    <t>6994062C</t>
  </si>
  <si>
    <t>muslim69@pln.co.id</t>
  </si>
  <si>
    <t>Manajer Keuangan, SDM dan Administrasi</t>
  </si>
  <si>
    <t>Ihwan Budiawan</t>
  </si>
  <si>
    <t>8509240Z</t>
  </si>
  <si>
    <t>Sakiruddin</t>
  </si>
  <si>
    <t>6588119F</t>
  </si>
  <si>
    <t>Kamaruddin Dilu</t>
  </si>
  <si>
    <t>7293012F</t>
  </si>
  <si>
    <t>kamaruddin.dilu@pln.co.id</t>
  </si>
  <si>
    <t>7094015D</t>
  </si>
  <si>
    <t>M. lhsan Hardeni</t>
  </si>
  <si>
    <t>hardeni@pln.co.id</t>
  </si>
  <si>
    <t>Assrstant Analyst Perencanaan Anggaran</t>
  </si>
  <si>
    <t>Fajar Satria Hutama</t>
  </si>
  <si>
    <t>8508438P</t>
  </si>
  <si>
    <t>Assistant Engineer Teknik Listrik</t>
  </si>
  <si>
    <t>8308481Z</t>
  </si>
  <si>
    <t>Deputi Manajer Elektromekanik</t>
  </si>
  <si>
    <t>Rifki Santoso</t>
  </si>
  <si>
    <t>Djoko Nugroho</t>
  </si>
  <si>
    <t>7095075P</t>
  </si>
  <si>
    <t>Leni Darliani</t>
  </si>
  <si>
    <t>89111956Z</t>
  </si>
  <si>
    <t>Assistant Analyst Perencanaan Anggaran</t>
  </si>
  <si>
    <t>Anggoro Indro Pradipto</t>
  </si>
  <si>
    <t>8409767Z</t>
  </si>
  <si>
    <t>Anggoro.Pradipto@pln.co.id</t>
  </si>
  <si>
    <t>PLT Deputi Manajer Perencanaan Anggaran</t>
  </si>
  <si>
    <t>Endah Yuliati</t>
  </si>
  <si>
    <t>6791060Z</t>
  </si>
  <si>
    <t>Endah.Yuliati@pln.co.id</t>
  </si>
  <si>
    <t>leni.darliani@pln.co.id</t>
  </si>
  <si>
    <t>djoko.nugroho@pln.co.id</t>
  </si>
  <si>
    <t>santoso.rifki@pln.co.id</t>
  </si>
  <si>
    <t>fajar.satria@pln.co.id</t>
  </si>
  <si>
    <t>Manajer Keuangan Dan Sumber Daya Manusia</t>
  </si>
  <si>
    <t>A. User Bagian Perencanaan RKAU / RKAP Anak Perusahaan</t>
  </si>
  <si>
    <t>Angga Arya Pradana</t>
  </si>
  <si>
    <t>8912091ZY</t>
  </si>
  <si>
    <t>a.pradana@pln.co.id</t>
  </si>
  <si>
    <t>Hilmah Marjan Basir</t>
  </si>
  <si>
    <t>93161860ZY</t>
  </si>
  <si>
    <t>hilmah.basir@pln.co.id</t>
  </si>
  <si>
    <t>Rudy Feisal Darwin</t>
  </si>
  <si>
    <t>7105001Z</t>
  </si>
  <si>
    <t>Manager Bidang</t>
  </si>
  <si>
    <t>S. Bangun Purba</t>
  </si>
  <si>
    <t>7194051G</t>
  </si>
  <si>
    <t>sariah.bangun@pln.co.id</t>
  </si>
  <si>
    <t>B. User Bagian Pengendalian / Monitoring Anggaran</t>
  </si>
  <si>
    <t>Faridh Muhammad</t>
  </si>
  <si>
    <t>92163127ZY</t>
  </si>
  <si>
    <t>faridh.muhammad1@pln.co.id</t>
  </si>
  <si>
    <t>Sihar M. Tambunan</t>
  </si>
  <si>
    <t>6994161J</t>
  </si>
  <si>
    <t>tambunan.sihar@pln.co.id</t>
  </si>
  <si>
    <t>Deputi Manager</t>
  </si>
  <si>
    <t>Willy N. Siregar</t>
  </si>
  <si>
    <t>7806014Z</t>
  </si>
  <si>
    <t>willy.siregar@pln.co.id</t>
  </si>
  <si>
    <t>DM (Setara)</t>
  </si>
  <si>
    <t>agus.risfian@pln.co.id</t>
  </si>
  <si>
    <t>Satrio Gelar Pamungkas</t>
  </si>
  <si>
    <t>92163166ZY</t>
  </si>
  <si>
    <t>satrio.gelar@pln.co.id</t>
  </si>
  <si>
    <t>Try Bayu Sasongko</t>
  </si>
  <si>
    <t>92163147ZY</t>
  </si>
  <si>
    <t>try.bayu@pln.co.id</t>
  </si>
  <si>
    <t>Sulistyo Suryo</t>
  </si>
  <si>
    <t>7806082Z</t>
  </si>
  <si>
    <t>sulistyo.suryo@pln.co.id</t>
  </si>
  <si>
    <t>Manajer (Setara)</t>
  </si>
  <si>
    <t>Haris Jhon Horas</t>
  </si>
  <si>
    <t>6695122B</t>
  </si>
  <si>
    <t>haris.john@pln.co.id</t>
  </si>
  <si>
    <t>Widya Yunita</t>
  </si>
  <si>
    <t>9115163ZY</t>
  </si>
  <si>
    <t>widya.yunita@pln.co.id</t>
  </si>
  <si>
    <t>Staf</t>
  </si>
  <si>
    <t>Ivan Kurniadi</t>
  </si>
  <si>
    <t>8208091Z</t>
  </si>
  <si>
    <t>ivan.kurniadi@pln.co.id</t>
  </si>
  <si>
    <t>SPV</t>
  </si>
  <si>
    <t>Moh Sarno</t>
  </si>
  <si>
    <t>7095012H</t>
  </si>
  <si>
    <t>moh.sarno@pln.co.id</t>
  </si>
  <si>
    <t>Jhony Edy N.</t>
  </si>
  <si>
    <t>6994011ZD</t>
  </si>
  <si>
    <t>jhony.nainggolan@yahoo.com</t>
  </si>
  <si>
    <t>Nurrisa Hardiani</t>
  </si>
  <si>
    <t>8508208Z</t>
  </si>
  <si>
    <t>n.risa@pln.co.id</t>
  </si>
  <si>
    <t>Yoon Tri Arta</t>
  </si>
  <si>
    <t>8308137Z</t>
  </si>
  <si>
    <t>yoon.arta@pln.co.id</t>
  </si>
  <si>
    <t>Agustri Suardi</t>
  </si>
  <si>
    <t>7095025Z</t>
  </si>
  <si>
    <t>agustri2@pln.co.id</t>
  </si>
  <si>
    <t>A. User Bagian Perencanaan RKAU/ RKAP Anak perusahaan_x000D_</t>
  </si>
  <si>
    <t>Hisyam Luthfi</t>
  </si>
  <si>
    <t>9115060ZJY</t>
  </si>
  <si>
    <t>hisyam.luthfi@ptpjb.com</t>
  </si>
  <si>
    <t>Febrian Aditiya</t>
  </si>
  <si>
    <t>9116109ZJY</t>
  </si>
  <si>
    <t>febrian.aditiya@gmail.com</t>
  </si>
  <si>
    <t>Sraff</t>
  </si>
  <si>
    <t>Hikma Pratama</t>
  </si>
  <si>
    <t>8108012JA</t>
  </si>
  <si>
    <t>hikmapratama@gmail.com</t>
  </si>
  <si>
    <t>Manajer Anggaran</t>
  </si>
  <si>
    <t>Bambang Tedjo N.</t>
  </si>
  <si>
    <t>7399011JA</t>
  </si>
  <si>
    <t>bambangtedjo.n@gmail.com</t>
  </si>
  <si>
    <t>Kadiv Anggaran</t>
  </si>
  <si>
    <t>B. User Bagian Pengendalian/Monitoring Anggaran_x000D_</t>
  </si>
  <si>
    <t>Franky Alvert Balebu</t>
  </si>
  <si>
    <t>8916111ZJY</t>
  </si>
  <si>
    <t>frankyalvert@gmail.com</t>
  </si>
  <si>
    <t>Rochjanto Hery Setyawan</t>
  </si>
  <si>
    <t>6992183JA</t>
  </si>
  <si>
    <t>rochjantohsetyawan@gmail.com</t>
  </si>
  <si>
    <t>Manajer Pengendalian</t>
  </si>
  <si>
    <t>A. User Bagian Perencanaan RKAU / RKAP PLN DISTRIBUSI JAWA TIMUR</t>
  </si>
  <si>
    <t>Dedi Kurniawan</t>
  </si>
  <si>
    <t>dedi.kurniawan@pln.co.id</t>
  </si>
  <si>
    <t>Wiwik Kurnia</t>
  </si>
  <si>
    <t>wiwik.kurnia@pln.co.id</t>
  </si>
  <si>
    <t>DM Renus</t>
  </si>
  <si>
    <t>M. Risbudiharta</t>
  </si>
  <si>
    <t>6993208 Z</t>
  </si>
  <si>
    <t>risbudiharta@pln.co.id</t>
  </si>
  <si>
    <t>B. User Bagian Pengendalian / Monitoring Anggaran PLN Distribusi Jawa Timur</t>
  </si>
  <si>
    <t>Kontributor 1  AI</t>
  </si>
  <si>
    <t>Mochhamad Irvansyah</t>
  </si>
  <si>
    <t>8407012 J</t>
  </si>
  <si>
    <t>m.irvansyah@pln.co.id</t>
  </si>
  <si>
    <t>Kontributor 2  AO</t>
  </si>
  <si>
    <t>Riza Achmad</t>
  </si>
  <si>
    <t>8709039 J</t>
  </si>
  <si>
    <t>riza.ahmad@pln.co.id</t>
  </si>
  <si>
    <t>Ponti Silitonga</t>
  </si>
  <si>
    <t>6685456 K3</t>
  </si>
  <si>
    <t>ponti.silitonga@pln.co.id</t>
  </si>
  <si>
    <r>
      <t>1.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  <scheme val="minor"/>
      </rPr>
      <t>Nama    : Tatha Tiaramadha</t>
    </r>
  </si>
  <si>
    <t>Email     : t.tiaramadha@pln.co.id</t>
  </si>
  <si>
    <r>
      <t>2.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  <scheme val="minor"/>
      </rPr>
      <t>Nama    : Yudhi Juliardiyanto Nugroho</t>
    </r>
  </si>
  <si>
    <t>Email     : yudhi.juliardiyanto@pln.co.id</t>
  </si>
  <si>
    <r>
      <t>3.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  <scheme val="minor"/>
      </rPr>
      <t>Nama    : Insani Shinta Noor Pratiwi</t>
    </r>
  </si>
  <si>
    <t>Email     : insani.shinta@pln.co.id</t>
  </si>
  <si>
    <t>9012032ZWY</t>
  </si>
  <si>
    <t>nita.riany@plnbatam.com</t>
  </si>
  <si>
    <t>Staff Anggaran</t>
  </si>
  <si>
    <t>8710013WB</t>
  </si>
  <si>
    <t>engga.bagus@plnbatam.com</t>
  </si>
  <si>
    <t>7503009WB</t>
  </si>
  <si>
    <t>kirana@plnbatam.com</t>
  </si>
  <si>
    <t>Head of Department Budgeting &amp; Corporate Finance</t>
  </si>
  <si>
    <t>ade.salusra@plnbatam.com</t>
  </si>
  <si>
    <t>Finance &amp; Human Resources Director</t>
  </si>
  <si>
    <t>Staff Perencanaan</t>
  </si>
  <si>
    <t>Nita Riany</t>
  </si>
  <si>
    <t>Engga Bagus</t>
  </si>
  <si>
    <t>Kirana</t>
  </si>
  <si>
    <t>Salusra Wijaya</t>
  </si>
  <si>
    <t>Nelly Ostaria Hutabarat</t>
  </si>
  <si>
    <t>93163382ZY</t>
  </si>
  <si>
    <t>nelly.ostaria@pln.co.id</t>
  </si>
  <si>
    <t>Junior Analyst Perencanaan Anggaran</t>
  </si>
  <si>
    <t>Mega Sukmawati Putri</t>
  </si>
  <si>
    <t>9517653ZY</t>
  </si>
  <si>
    <t>MEGA.SUKMA@PLN.CO.ID</t>
  </si>
  <si>
    <t>M Fauzi Fattah</t>
  </si>
  <si>
    <t>6485020S</t>
  </si>
  <si>
    <t>fauzi.fattah@pln.co.id</t>
  </si>
  <si>
    <t>DM Perencanaan Anggaran</t>
  </si>
  <si>
    <t>Chilmanto</t>
  </si>
  <si>
    <t>6695008S</t>
  </si>
  <si>
    <t>CHILMANTO@PLN.CO.ID</t>
  </si>
  <si>
    <t>PLT Manajer Keuangan dan SDM</t>
  </si>
  <si>
    <t>Fajar Khalif Muhammad</t>
  </si>
  <si>
    <t>93163323ZY</t>
  </si>
  <si>
    <t>FAJARKHALIF@pln.co.id</t>
  </si>
  <si>
    <t>Asistant Analyst Perencanaan Anggaran</t>
  </si>
  <si>
    <r>
      <t>1.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  <scheme val="minor"/>
      </rPr>
      <t>User Perencanaan</t>
    </r>
  </si>
  <si>
    <t>Harris Faliando</t>
  </si>
  <si>
    <t>871124152I</t>
  </si>
  <si>
    <t>harris.faliando@indonesiapower.co.id</t>
  </si>
  <si>
    <t>AMA Anggaran Korporat &amp; Konsolidasi</t>
  </si>
  <si>
    <t>Vanny Widyas Pratiwi</t>
  </si>
  <si>
    <t>881122076I</t>
  </si>
  <si>
    <t>vanny.pratiwi@indonesiapower.co.id</t>
  </si>
  <si>
    <t>AMA Ren Fas &amp; Settlement Energi</t>
  </si>
  <si>
    <t>Aditya Candra Dewa</t>
  </si>
  <si>
    <t>840924016I</t>
  </si>
  <si>
    <t>aditya.candradewa@indonesiapower.co.id</t>
  </si>
  <si>
    <t>Manajer Anggaran Korporat &amp; Konsolidasi</t>
  </si>
  <si>
    <t>M. Mursid</t>
  </si>
  <si>
    <t>6694343K3</t>
  </si>
  <si>
    <t>m.mursyid@indonesiapower.co.id</t>
  </si>
  <si>
    <t>KDIV Anggaran</t>
  </si>
  <si>
    <r>
      <t>2.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  <scheme val="minor"/>
      </rPr>
      <t>User Pengendalian</t>
    </r>
  </si>
  <si>
    <t>Milla Andani</t>
  </si>
  <si>
    <t>114-SAC</t>
  </si>
  <si>
    <t>milla.andani@indonesiapower.co.id</t>
  </si>
  <si>
    <t>Pelaksana Anggaran Korporat &amp; Konsolidasi</t>
  </si>
  <si>
    <t>Marjoko Eka Putra</t>
  </si>
  <si>
    <t>9012755ZY</t>
  </si>
  <si>
    <t>marjoko.ep@pln.co.id</t>
  </si>
  <si>
    <t>JA Pelaporan Manajemen</t>
  </si>
  <si>
    <t>Sutan Perkasa Alam Sitorus</t>
  </si>
  <si>
    <t>8815653ZY</t>
  </si>
  <si>
    <t>sutan.sitorus@pln.co.id</t>
  </si>
  <si>
    <t>AE Sistem Kelistrikan</t>
  </si>
  <si>
    <t>Erwinton Naibaho</t>
  </si>
  <si>
    <t>7602007A</t>
  </si>
  <si>
    <t>naibaho.erwinton@pln.co.id</t>
  </si>
  <si>
    <t>PLT DM Renus</t>
  </si>
  <si>
    <t>Heri Wibowo</t>
  </si>
  <si>
    <t>6893175Z</t>
  </si>
  <si>
    <t>wibowo@pln.co.id</t>
  </si>
  <si>
    <t>Manajer Bid Perencanaan</t>
  </si>
  <si>
    <t>Hafidz Kamaludin Syah</t>
  </si>
  <si>
    <t>93171994ZY</t>
  </si>
  <si>
    <t>syah.hafid@pln.co.id</t>
  </si>
  <si>
    <t>AA Anggaran Investasi</t>
  </si>
  <si>
    <t>Abdillah Zakaria</t>
  </si>
  <si>
    <t>7906123Z</t>
  </si>
  <si>
    <t>zakaria.abdillah@pln.co.id</t>
  </si>
  <si>
    <t>Abdillah Nurahwan</t>
  </si>
  <si>
    <t>6894086A</t>
  </si>
  <si>
    <t>abdillah.nurahwan@pln.co.id</t>
  </si>
  <si>
    <t>Manajer Bid Keuangan</t>
  </si>
  <si>
    <t>8208444Z</t>
  </si>
  <si>
    <t>Supervisor Pengendalian Proyek Pembangkit</t>
  </si>
  <si>
    <t>8107141Z</t>
  </si>
  <si>
    <t>PLT. DM Perencanaan Elektro Mekanikal</t>
  </si>
  <si>
    <t>8409385Z</t>
  </si>
  <si>
    <t>7802008R</t>
  </si>
  <si>
    <t>fajri@pln.co.id</t>
  </si>
  <si>
    <t>DM. Perencanaan Anggaran</t>
  </si>
  <si>
    <t>6795006K</t>
  </si>
  <si>
    <t>Manajer Keuangan dan Sumber Daya Manusia</t>
  </si>
  <si>
    <t xml:space="preserve">PT. PLN (PERSERO) </t>
  </si>
  <si>
    <t>UNIT INDUK PEMBANGUNAN JBTB II</t>
  </si>
  <si>
    <t>A.USER BAGIAN PERENCANAAN RKAU/RKAP ANAK PERUSAHAAN</t>
  </si>
  <si>
    <t>KONTRIBUTOR 1</t>
  </si>
  <si>
    <t>ANGGRA RINI N K</t>
  </si>
  <si>
    <t>8710717Z</t>
  </si>
  <si>
    <t>STAFF</t>
  </si>
  <si>
    <t>KONTRIBUTOR 2</t>
  </si>
  <si>
    <t>MACH RULI</t>
  </si>
  <si>
    <t>8612586ZY</t>
  </si>
  <si>
    <t>REVIEWER 1</t>
  </si>
  <si>
    <t>ABU SOFYAN</t>
  </si>
  <si>
    <t>7906124Z</t>
  </si>
  <si>
    <t>DM PERENCANAAN ANGGARAN</t>
  </si>
  <si>
    <t>REVIEWER 2</t>
  </si>
  <si>
    <t>RAJA MUDA SIREGAR</t>
  </si>
  <si>
    <t>7095056P</t>
  </si>
  <si>
    <t>MANAGER PERENCANAAN</t>
  </si>
  <si>
    <t>B.USER BAGIAN PENGENDALIAN/ MONITORING ANGGARAN</t>
  </si>
  <si>
    <t>YULIANTO TRIWIDODO</t>
  </si>
  <si>
    <t>6291088Z</t>
  </si>
  <si>
    <t>yulianto.triwidodo@pln.co.id</t>
  </si>
  <si>
    <t>MANAGER KEUANGAN DAN SDM</t>
  </si>
  <si>
    <t>Mastaria Silalahi</t>
  </si>
  <si>
    <t>93174030ZY</t>
  </si>
  <si>
    <t>mastaria.silalahi@pln.co.id</t>
  </si>
  <si>
    <t>AA Proyeksi Keuangan</t>
  </si>
  <si>
    <t>Luky Artanti</t>
  </si>
  <si>
    <t>8408182Z</t>
  </si>
  <si>
    <t>luky.artanti@pln.co.id</t>
  </si>
  <si>
    <t>DM Perencanaan Pengusahaan</t>
  </si>
  <si>
    <t>Rachmansyah AW</t>
  </si>
  <si>
    <t>7095002S</t>
  </si>
  <si>
    <t>rachmansyah.arief@pln.co.id</t>
  </si>
  <si>
    <t>MB Perencanaan</t>
  </si>
  <si>
    <t>AA Anggaran</t>
  </si>
  <si>
    <t>Sumarjoko</t>
  </si>
  <si>
    <t>7602014B</t>
  </si>
  <si>
    <t>sumarjoko@pln.co.id</t>
  </si>
  <si>
    <t>Hadi</t>
  </si>
  <si>
    <t>6794017P</t>
  </si>
  <si>
    <t>hadi@plnn.co.id</t>
  </si>
  <si>
    <t>MB Keuangan</t>
  </si>
  <si>
    <r>
      <t>A.</t>
    </r>
    <r>
      <rPr>
        <b/>
        <sz val="7"/>
        <color theme="1"/>
        <rFont val="Times New Roman"/>
        <family val="1"/>
      </rPr>
      <t xml:space="preserve"> </t>
    </r>
    <r>
      <rPr>
        <b/>
        <sz val="11"/>
        <color theme="1"/>
        <rFont val="Arial"/>
        <family val="2"/>
      </rPr>
      <t xml:space="preserve">User Bagian Perencanaan RKAU / RKAP Anak Perusahaan </t>
    </r>
  </si>
  <si>
    <t>Riyanda Anggara Putra</t>
  </si>
  <si>
    <t>93151015ZY</t>
  </si>
  <si>
    <t>Riyanda.putra@pln.co.id</t>
  </si>
  <si>
    <t>Assistan Analyst Pelaporan Manajemen</t>
  </si>
  <si>
    <t>Muhamad Maulana Saputra</t>
  </si>
  <si>
    <t>9115192ZY</t>
  </si>
  <si>
    <t>Muhamad.saputra@pln.co.id</t>
  </si>
  <si>
    <t xml:space="preserve">Assistan Analyst Kelayakan Investasi Kelistrikan </t>
  </si>
  <si>
    <t xml:space="preserve">DM Perencanaan Perusahaan </t>
  </si>
  <si>
    <t>Moh Fatkhul Hakim</t>
  </si>
  <si>
    <t>6794171M</t>
  </si>
  <si>
    <t>Moh.hakim@pln.co.id</t>
  </si>
  <si>
    <t xml:space="preserve">Manajer Perencanaan </t>
  </si>
  <si>
    <r>
      <t>B.</t>
    </r>
    <r>
      <rPr>
        <b/>
        <sz val="7"/>
        <color theme="1"/>
        <rFont val="Times New Roman"/>
        <family val="1"/>
      </rPr>
      <t xml:space="preserve">   </t>
    </r>
    <r>
      <rPr>
        <b/>
        <sz val="11"/>
        <color theme="1"/>
        <rFont val="Arial"/>
        <family val="2"/>
      </rPr>
      <t>User Pengendalian /Monitoring Anggaran</t>
    </r>
  </si>
  <si>
    <t>Farah Dyna</t>
  </si>
  <si>
    <t>8206423Z</t>
  </si>
  <si>
    <t>Farah.dyna@pln.co.id</t>
  </si>
  <si>
    <t xml:space="preserve">Assistan Analyst Anggaran </t>
  </si>
  <si>
    <t>Arry Silvyana</t>
  </si>
  <si>
    <t>8004002C</t>
  </si>
  <si>
    <t>Arry.silvyana@pln.co.id</t>
  </si>
  <si>
    <t>Mochamad Supriyo</t>
  </si>
  <si>
    <t>7194023W</t>
  </si>
  <si>
    <t>Priyo_ms@pln.co.id</t>
  </si>
  <si>
    <t>A. User bagian Perencanaan RKAU/RKAP Anak Perusahaan</t>
  </si>
  <si>
    <t>Erics Respeka Mardagipraja</t>
  </si>
  <si>
    <t>8412005ZBY</t>
  </si>
  <si>
    <t>erics.respeka@plnbatubara.co.id</t>
  </si>
  <si>
    <t>Arin Mei Ekaningtyas</t>
  </si>
  <si>
    <t>8810003ZBY</t>
  </si>
  <si>
    <t xml:space="preserve">arin.mei@plnbatubara.co.id </t>
  </si>
  <si>
    <t>-</t>
  </si>
  <si>
    <t>Suwondo</t>
  </si>
  <si>
    <t>7094013P</t>
  </si>
  <si>
    <t>suwondo@plnbatubara@co.id</t>
  </si>
  <si>
    <t>A. User Bagian Perencanaan RKAP AP</t>
  </si>
  <si>
    <t>Arimbi Lestari</t>
  </si>
  <si>
    <t>8006041ICP</t>
  </si>
  <si>
    <t>arimbi.lestari@iconpln.co.id</t>
  </si>
  <si>
    <t>Off An Perencanaan Keu dan Pendanaan</t>
  </si>
  <si>
    <t>Iddo Simutuah</t>
  </si>
  <si>
    <t>8407062ICP</t>
  </si>
  <si>
    <t>iddo.simutuah@iconpln.co.id</t>
  </si>
  <si>
    <t>Manager Keuangan</t>
  </si>
  <si>
    <t>Endra</t>
  </si>
  <si>
    <t>7704011ICP</t>
  </si>
  <si>
    <t>endra@iconpln.co.id</t>
  </si>
  <si>
    <t>VP Keuangan</t>
  </si>
  <si>
    <t>DAFTAR USER APLIKASI KORPORAT</t>
  </si>
  <si>
    <t>PLN UIP KALIMANTAN BAGIAN TENGAH</t>
  </si>
  <si>
    <t>Ass. Analyst Perencanaan Anggaran</t>
  </si>
  <si>
    <t>Saparin</t>
  </si>
  <si>
    <t>7805001A</t>
  </si>
  <si>
    <t>saparin@pln.co.id ; saparin.pln.uip.ix.kalsel@gmail.com</t>
  </si>
  <si>
    <t>PLT DM Perencanaan Anggaran</t>
  </si>
  <si>
    <t>Kamaluddin</t>
  </si>
  <si>
    <t>6485069P2B</t>
  </si>
  <si>
    <t>kamaluddin@pln.co.id ; kamaluddin.abdan@gmail.com</t>
  </si>
  <si>
    <t>PLT Manajer Keu dan SDM</t>
  </si>
  <si>
    <t>Penny Hestianti Marsella</t>
  </si>
  <si>
    <t>9313348ZY</t>
  </si>
  <si>
    <t>penny.hestianti@pln.co.id</t>
  </si>
  <si>
    <t>Muhammad Taufik</t>
  </si>
  <si>
    <t>9117660ZY</t>
  </si>
  <si>
    <t>mhdtaufik.babel@pln.co.id</t>
  </si>
  <si>
    <t>Muhamad Adib</t>
  </si>
  <si>
    <t>7906126Z</t>
  </si>
  <si>
    <t>muhamad.adib@pln.co.id</t>
  </si>
  <si>
    <t>Eko Mulyo HW</t>
  </si>
  <si>
    <t>6994152J</t>
  </si>
  <si>
    <t>emhw@pln.co.id</t>
  </si>
  <si>
    <t>Septa Aryo Widyanarko</t>
  </si>
  <si>
    <t>8109020Z</t>
  </si>
  <si>
    <t>septa.widyanarko@pln.co.id</t>
  </si>
  <si>
    <t>Melda Rosa</t>
  </si>
  <si>
    <t>7802003R</t>
  </si>
  <si>
    <t>meldarosa@pln.co.id</t>
  </si>
  <si>
    <t>Zufar</t>
  </si>
  <si>
    <t>zufar@pln.co.id</t>
  </si>
  <si>
    <t>Muhammad Havis Yusuf</t>
  </si>
  <si>
    <t>9216559ZY</t>
  </si>
  <si>
    <t>muhammad.havis@pln.co.id</t>
  </si>
  <si>
    <t>Asistant Analyst Proyeksi Keuangan</t>
  </si>
  <si>
    <t>Ade Laila Sa'adah</t>
  </si>
  <si>
    <t>ade.laila@pln.co.id</t>
  </si>
  <si>
    <t>nuryasfin@pln.co.id</t>
  </si>
  <si>
    <t>Rizki Vinadra</t>
  </si>
  <si>
    <t>8205005H3</t>
  </si>
  <si>
    <t>rizki.vinadra@pln.co.id</t>
  </si>
  <si>
    <t>Asistant Analyst Anggaran Operasi</t>
  </si>
  <si>
    <t>Lusy Wulandari</t>
  </si>
  <si>
    <t>92161360ZY</t>
  </si>
  <si>
    <t>lusy.wulandari@pln.co.id</t>
  </si>
  <si>
    <t>Junior Analyst Anggaran Investasi</t>
  </si>
  <si>
    <t>Asril</t>
  </si>
  <si>
    <t>6283082R</t>
  </si>
  <si>
    <t>asril@pln.co.id</t>
  </si>
  <si>
    <t>Erizal R</t>
  </si>
  <si>
    <t>6283109R</t>
  </si>
  <si>
    <t>erizal.r@pln.co.id</t>
  </si>
  <si>
    <t>MANAJER PERENCANAAN</t>
  </si>
  <si>
    <t>DM ANGGARAN</t>
  </si>
  <si>
    <t>MANAJER KEUANGAN</t>
  </si>
  <si>
    <t>7393258B</t>
  </si>
  <si>
    <t>USULAN USER APLIKASI ANGGARAN KORPORAT - PLN WILSU</t>
  </si>
  <si>
    <t xml:space="preserve">A. User Bagian Perencanaan - RKAU/RKAP </t>
  </si>
  <si>
    <t xml:space="preserve">NAMA </t>
  </si>
  <si>
    <t xml:space="preserve">EMAIL </t>
  </si>
  <si>
    <t>Mohammad Agus Munif Zuhroh</t>
  </si>
  <si>
    <t>89112370Z</t>
  </si>
  <si>
    <t>m.agus.munif@pln.co.id</t>
  </si>
  <si>
    <t>STAF RENKO  Untuk-AO</t>
  </si>
  <si>
    <t>Sari Ulfa Yanti</t>
  </si>
  <si>
    <t>89161058ZY</t>
  </si>
  <si>
    <t>sari.ulfayanti@pln.co.id</t>
  </si>
  <si>
    <t xml:space="preserve">Septarini Anggrini Rezeki </t>
  </si>
  <si>
    <t>8809067A</t>
  </si>
  <si>
    <t>septarini.anggrini@pln.co.id</t>
  </si>
  <si>
    <t>STAF RENSIS- Untuk-AI</t>
  </si>
  <si>
    <t>Dicky Hiwardi</t>
  </si>
  <si>
    <t>7907022Z</t>
  </si>
  <si>
    <t>dicky.hiwardi@pln.co.id</t>
  </si>
  <si>
    <t>DM RENUS</t>
  </si>
  <si>
    <t>Abdul Haris Nasution</t>
  </si>
  <si>
    <t>6593059Z</t>
  </si>
  <si>
    <t>abdul.h.nasution@pln.co.id</t>
  </si>
  <si>
    <t>MANAJER BIDANG PERENCANAAN</t>
  </si>
  <si>
    <t xml:space="preserve">B. User Bagian Pengendalian /Monitoring Anggaran </t>
  </si>
  <si>
    <t>Sofia Komala Sari</t>
  </si>
  <si>
    <t>sofia.komala@pln.co.id</t>
  </si>
  <si>
    <t>STAF Anggaran - Untuk-AO</t>
  </si>
  <si>
    <t xml:space="preserve">Santi Patra </t>
  </si>
  <si>
    <t>8108253Z</t>
  </si>
  <si>
    <t>santi.patra@pln.co.id</t>
  </si>
  <si>
    <t>STAF Anggaran - Untuk-AI</t>
  </si>
  <si>
    <t>Yusri</t>
  </si>
  <si>
    <t>6793235Z</t>
  </si>
  <si>
    <t>yusri3@pln.co.id</t>
  </si>
  <si>
    <t>Tosni Karo Karo</t>
  </si>
  <si>
    <t>6693071Z</t>
  </si>
  <si>
    <t>karokaro.tosni@pln.co.id</t>
  </si>
  <si>
    <t>MANAJER BIDANG KEUANGAN</t>
  </si>
  <si>
    <t>User Bagian Perencanaan RKAU/ RKAP</t>
  </si>
  <si>
    <t>FEBRIYANI KUSUMA DEWI</t>
  </si>
  <si>
    <t>9115131ZY</t>
  </si>
  <si>
    <t>vhe.febriyani10@gmail.com / febriyani.kusuma@pln.co.id</t>
  </si>
  <si>
    <t>ASSISTANT ANALYST PROYEKSI KEUANGAN</t>
  </si>
  <si>
    <t>NAILUL RAHMI</t>
  </si>
  <si>
    <t>8509277Z</t>
  </si>
  <si>
    <t>lulu_032805@yahoo.co.id / nailul.rahmi@pln.co.id</t>
  </si>
  <si>
    <t>ASSISTANT ANALYST KELAYAKAN INVESTASI KELISTRIKAN</t>
  </si>
  <si>
    <t xml:space="preserve">ACHMAD SYAIFUDDIN ZUHRI </t>
  </si>
  <si>
    <t>8206629Z</t>
  </si>
  <si>
    <t>ACHMAD.SYAIFUDDIN@PLN.CO.ID</t>
  </si>
  <si>
    <t>ANALYST PROYEKSI KEUANGAN (PLT DEPUTI MANAJER PERENCANAAN PERUSAHAAN)</t>
  </si>
  <si>
    <t xml:space="preserve">AGUNG SURANA </t>
  </si>
  <si>
    <t>6795005L</t>
  </si>
  <si>
    <t>AGUNG.SURANA@PLN.CO.ID</t>
  </si>
  <si>
    <t>User Bagian Pengendalian / Monitoring</t>
  </si>
  <si>
    <t>KARINA OKTAVIANI</t>
  </si>
  <si>
    <t>9115197ZY</t>
  </si>
  <si>
    <t>KARINA.OKTAVIANI@PLN.CO.ID</t>
  </si>
  <si>
    <t>ASSISTANT ANALYST ANGGARAN INVESTASI</t>
  </si>
  <si>
    <t>SEPTI ERLIANTI</t>
  </si>
  <si>
    <t>8204035D2</t>
  </si>
  <si>
    <t>SEPTI.ERLIANTI@PLN.CO.ID</t>
  </si>
  <si>
    <t>JUNIOR ANALYST ANGGARAN OPERASI</t>
  </si>
  <si>
    <t>SUBANJI</t>
  </si>
  <si>
    <t>6385013D</t>
  </si>
  <si>
    <t>SUBANJI@PLN.CO.ID</t>
  </si>
  <si>
    <t>DEPUTI MANAJER ANGGARAN</t>
  </si>
  <si>
    <t>R TRIHADI ANTONO</t>
  </si>
  <si>
    <t>6595038Z</t>
  </si>
  <si>
    <t>R.ANTONO@PLN.CO.ID</t>
  </si>
  <si>
    <t xml:space="preserve">PT PLN (PERSERO) </t>
  </si>
  <si>
    <t>TRANSMISI JAWA BAGIAN TIMUR DAN BALI</t>
  </si>
  <si>
    <t>A.  User Bagian Perencanaan RKAU/RKAP Anak Perusahaan</t>
  </si>
  <si>
    <t>Kristina Indah K.</t>
  </si>
  <si>
    <t>9115124ZY</t>
  </si>
  <si>
    <t>AS Manajemen Resiko</t>
  </si>
  <si>
    <t>Dio Agatha</t>
  </si>
  <si>
    <t>93151369ZY</t>
  </si>
  <si>
    <t>JA Manajemen Resiko</t>
  </si>
  <si>
    <t>Arief Setyowibowo</t>
  </si>
  <si>
    <t>8306660Z</t>
  </si>
  <si>
    <t>arsetyo@gmail.com
arief_setyo@pln.co.id</t>
  </si>
  <si>
    <t>DM RENUS &amp; TI</t>
  </si>
  <si>
    <t>Handy Wihartady</t>
  </si>
  <si>
    <t>7904011B2</t>
  </si>
  <si>
    <t>B.  User Bagian Pengendalian / Monitoring Anggaran</t>
  </si>
  <si>
    <t>SRI SOEWARTI</t>
  </si>
  <si>
    <t>6991097JA</t>
  </si>
  <si>
    <t>sri.soewarti@pln.co.id
srisoewarti9@gmail.com</t>
  </si>
  <si>
    <t>SPV Anggaran</t>
  </si>
  <si>
    <t>ISKONIK</t>
  </si>
  <si>
    <t>6483053JA</t>
  </si>
  <si>
    <t>iskonik@pln.co.id
iskonik@gmail.com</t>
  </si>
  <si>
    <t>DM Keuangan dan Anggaran</t>
  </si>
  <si>
    <t>ASNIL FAUZI</t>
  </si>
  <si>
    <t>6393007Z</t>
  </si>
  <si>
    <t>asnil.fauzi@pln.co.id
asnil1963@gmail.com</t>
  </si>
  <si>
    <t>Manajer Keuangan,SDM &amp; Administrasi</t>
  </si>
  <si>
    <t>Andy Bastian</t>
  </si>
  <si>
    <t>8810739Z</t>
  </si>
  <si>
    <t>andy.bastian88@gmail.com</t>
  </si>
  <si>
    <t>Muhammad Iswahyudi</t>
  </si>
  <si>
    <t>8408419P</t>
  </si>
  <si>
    <t>baba.kita84@gmail.com</t>
  </si>
  <si>
    <t>Junior Engineer Teknik Sipil</t>
  </si>
  <si>
    <t>Sarwanto</t>
  </si>
  <si>
    <t>7195086P</t>
  </si>
  <si>
    <t xml:space="preserve">sarwanto1995@yahoo.co.id </t>
  </si>
  <si>
    <t>Efrans Ginting</t>
  </si>
  <si>
    <t>94163462ZY</t>
  </si>
  <si>
    <t>efrans.ginting94@gmail.com</t>
  </si>
  <si>
    <t>Riki Nurindah</t>
  </si>
  <si>
    <t>8810016P</t>
  </si>
  <si>
    <t>kiki.nurin@gmail.com</t>
  </si>
  <si>
    <t>Sandy Nurdiana</t>
  </si>
  <si>
    <t>8006224Z</t>
  </si>
  <si>
    <t>sandy.uip3@gmail.com</t>
  </si>
  <si>
    <t>M. Alfian</t>
  </si>
  <si>
    <t>6793116Z</t>
  </si>
  <si>
    <t>mm_alfian@yahoo.com</t>
  </si>
  <si>
    <t>Manajer Keuangan dan SDM</t>
  </si>
  <si>
    <t>Widiana Sulastika</t>
  </si>
  <si>
    <t>88111398Z</t>
  </si>
  <si>
    <t>widy@pln.co.id</t>
  </si>
  <si>
    <t>JA Proyeksi Keuangan</t>
  </si>
  <si>
    <t>Widya Kristanti</t>
  </si>
  <si>
    <t>8711326Z</t>
  </si>
  <si>
    <t>widya.kristanti@pln.co.id</t>
  </si>
  <si>
    <t>AA Kelayakan Investasi Kelistrikan</t>
  </si>
  <si>
    <t>Zulhamdi</t>
  </si>
  <si>
    <t>7806083Z</t>
  </si>
  <si>
    <t>zulhamdi@pln.co.id</t>
  </si>
  <si>
    <t>DM Perencanaan Sistem Kelistrikan</t>
  </si>
  <si>
    <t>6483144R</t>
  </si>
  <si>
    <t>agustian.m@pln.co.id</t>
  </si>
  <si>
    <t>Dwi Intan N</t>
  </si>
  <si>
    <t>9316712ZY</t>
  </si>
  <si>
    <t>dwiintannurhayati@pln.co.id</t>
  </si>
  <si>
    <t>JA Anggaran</t>
  </si>
  <si>
    <t>Rani Arista Jati</t>
  </si>
  <si>
    <t>8709748Z</t>
  </si>
  <si>
    <t>rani.arista@pln.co.id</t>
  </si>
  <si>
    <t>Endang Sriwinarsih</t>
  </si>
  <si>
    <t>6492078B</t>
  </si>
  <si>
    <t>endang_sriwinarsih@pln.co.id</t>
  </si>
  <si>
    <t>DM Anggaran &amp; Keuangan</t>
  </si>
  <si>
    <t>Dyan Prasetya Rini</t>
  </si>
  <si>
    <t>6791074Z</t>
  </si>
  <si>
    <t>dyan.prasetyo@pln.co.id</t>
  </si>
  <si>
    <t>PLT Manajer Keuangan, SDM &amp; Administrasi</t>
  </si>
  <si>
    <t>User Aplikasi Anggaran Korporat</t>
  </si>
  <si>
    <t>A.</t>
  </si>
  <si>
    <t>User Bagian Perencanaan RKAU/ RKAP Anak Perusahaan</t>
  </si>
  <si>
    <t xml:space="preserve"> Kontributor 1</t>
  </si>
  <si>
    <t>Zulfikar Rambe</t>
  </si>
  <si>
    <t>8609435Z</t>
  </si>
  <si>
    <t>zul.rambe86@gmail.com / zulfikar.rambe@pln.co.id</t>
  </si>
  <si>
    <t xml:space="preserve"> Kontributor 2</t>
  </si>
  <si>
    <t>Prima Asnita Lestari Zega</t>
  </si>
  <si>
    <t>87111078Z</t>
  </si>
  <si>
    <t>riema.zega@gmail.com / prima.asnita@pln.co.id</t>
  </si>
  <si>
    <t xml:space="preserve"> Reviewer 1</t>
  </si>
  <si>
    <t>Rosyid Nurdin Fauzi</t>
  </si>
  <si>
    <t>8106332Z</t>
  </si>
  <si>
    <t>rosyidnurdinfauzi@gmail.com / rosyid.nurdin@pln.co.id</t>
  </si>
  <si>
    <t>Teuku Khaldun</t>
  </si>
  <si>
    <t>6894021R</t>
  </si>
  <si>
    <t>teuku.khaldun@gmail.com / teuku.khaldun@pln.co.id</t>
  </si>
  <si>
    <t>B.</t>
  </si>
  <si>
    <t>User Bagian Pengendalian / Monitoring Anggaran</t>
  </si>
  <si>
    <t>Bahtera Nurmalita Sari</t>
  </si>
  <si>
    <t>9316718ZY</t>
  </si>
  <si>
    <t>bahtera.nurmalita@pln.co.id / bahteranurmalita@gmail.com</t>
  </si>
  <si>
    <t>Staf (Operasi)</t>
  </si>
  <si>
    <t>Yora</t>
  </si>
  <si>
    <t>6894011E</t>
  </si>
  <si>
    <t>yora23@yahoo.co.id / yora68@pln.co.id</t>
  </si>
  <si>
    <t>JULIA</t>
  </si>
  <si>
    <t>89111940Z</t>
  </si>
  <si>
    <t>julia2@pln.co.id
juliachen89@hotmail.com</t>
  </si>
  <si>
    <t>JA RENCANA KERJA PERUSAHAAN</t>
  </si>
  <si>
    <t>SITI NURFIANTI</t>
  </si>
  <si>
    <t>8711602Z</t>
  </si>
  <si>
    <t>siti.nurfianti@pln.co.id
siti.nurfianti@gmail.com</t>
  </si>
  <si>
    <t>AS RENCANA KERJA PERUSAHAAN</t>
  </si>
  <si>
    <t>ABDUL CHOTIB</t>
  </si>
  <si>
    <t>7194091A</t>
  </si>
  <si>
    <t>abdul.chotib@pln.co.id
aachotib@yahoo.co.id</t>
  </si>
  <si>
    <t>DM PERENCANAAN PERUSAHAAN</t>
  </si>
  <si>
    <t>ERWIN MIRZA</t>
  </si>
  <si>
    <t>6794348K3</t>
  </si>
  <si>
    <t>erwinmirza@pln.co.id
erwinmirza67@gmail.com</t>
  </si>
  <si>
    <t>BERKAT LAKSANA</t>
  </si>
  <si>
    <t>87111006Z</t>
  </si>
  <si>
    <t>berkat.laksana@pln.co.id
berkatlaksanaa@gmail.com</t>
  </si>
  <si>
    <t>AA RENCANA ANGGARAN</t>
  </si>
  <si>
    <t>SITI NURUL AINI</t>
  </si>
  <si>
    <t>9216565ZY</t>
  </si>
  <si>
    <t>siti.nurul2@pln.co.id
sitinurulaini506@yahoo.com</t>
  </si>
  <si>
    <t>JA RENCANA ANGGARAN</t>
  </si>
  <si>
    <t>ISRAL</t>
  </si>
  <si>
    <t>6894027D</t>
  </si>
  <si>
    <t>isral@pln.co.id
isral.kharlis@yahoo.com</t>
  </si>
  <si>
    <r>
      <t>A.</t>
    </r>
    <r>
      <rPr>
        <b/>
        <sz val="7"/>
        <color theme="1"/>
        <rFont val="Times New Roman"/>
        <family val="1"/>
      </rPr>
      <t xml:space="preserve">    </t>
    </r>
    <r>
      <rPr>
        <b/>
        <sz val="14"/>
        <color theme="1"/>
        <rFont val="Calibri"/>
        <family val="2"/>
        <scheme val="minor"/>
      </rPr>
      <t>USER BAGIAN PERENCANAAN RKAU/ RKAP ANAK PERUSAHAAN</t>
    </r>
  </si>
  <si>
    <t>Indri Styaningrum</t>
  </si>
  <si>
    <t>8812030 - ZEY</t>
  </si>
  <si>
    <t>Indri.s@plne.co.id</t>
  </si>
  <si>
    <t>Asman Keuangan</t>
  </si>
  <si>
    <t>Fransiska Widyastuti</t>
  </si>
  <si>
    <t>7804014 - PLNE</t>
  </si>
  <si>
    <t>niceika.is@gmail.com</t>
  </si>
  <si>
    <t>PLT Manajer Senior Anggaran &amp; Keuangan</t>
  </si>
  <si>
    <t>Alfi Zamzami</t>
  </si>
  <si>
    <t>6693109 - Z</t>
  </si>
  <si>
    <t>alfi@plne.co.id</t>
  </si>
  <si>
    <t>PLT Direktur Keuangan &amp; SDM</t>
  </si>
  <si>
    <r>
      <t>B.</t>
    </r>
    <r>
      <rPr>
        <b/>
        <sz val="7"/>
        <color theme="1"/>
        <rFont val="Times New Roman"/>
        <family val="1"/>
      </rPr>
      <t xml:space="preserve">    </t>
    </r>
    <r>
      <rPr>
        <b/>
        <sz val="14"/>
        <color theme="1"/>
        <rFont val="Calibri"/>
        <family val="2"/>
        <scheme val="minor"/>
      </rPr>
      <t>USER BAGIAN PENGENDALIAN/ MONITORING ANGGARAN</t>
    </r>
  </si>
  <si>
    <t>Triyogo Harisuci</t>
  </si>
  <si>
    <t>9113245ZY</t>
  </si>
  <si>
    <t>triyogo.harisuci12@pln.co.id</t>
  </si>
  <si>
    <t>Henry John Pandiangan</t>
  </si>
  <si>
    <t>6485090P</t>
  </si>
  <si>
    <t>henry.pandiangan@pln.co.id</t>
  </si>
  <si>
    <t>DM (setara)</t>
  </si>
  <si>
    <t>6593051Z</t>
  </si>
  <si>
    <t>Manajer (setara)</t>
  </si>
  <si>
    <t>Ratih Sri Handayani</t>
  </si>
  <si>
    <t>9111983Z</t>
  </si>
  <si>
    <t>ratih.handayani@pln.co.id</t>
  </si>
  <si>
    <t>Rakhmat Hidayat</t>
  </si>
  <si>
    <t>8105003B3</t>
  </si>
  <si>
    <t>rakhmat_hidayat@pln.co.id</t>
  </si>
  <si>
    <t>Nahwalludin</t>
  </si>
  <si>
    <t>6894170J</t>
  </si>
  <si>
    <t>nawaludin@pln.co.id</t>
  </si>
  <si>
    <t>Joko</t>
  </si>
  <si>
    <t>9110009A3</t>
  </si>
  <si>
    <t>JOKO22@pln.co.id</t>
  </si>
  <si>
    <t>Gusthama Dicky Zachrandy</t>
  </si>
  <si>
    <t>8509715Z</t>
  </si>
  <si>
    <t>GUSTHAMA.ZACHRANDY@pln.co.id</t>
  </si>
  <si>
    <t>DM Elektro Mekanik</t>
  </si>
  <si>
    <t>Harya Sidharta</t>
  </si>
  <si>
    <t>6794003E</t>
  </si>
  <si>
    <t>HARYA.SIDHARTA@pln.co.id</t>
  </si>
  <si>
    <t>Gians Aditya Gumelar</t>
  </si>
  <si>
    <t>8713035ZY</t>
  </si>
  <si>
    <t>GIANS.GUMELAR@pln.co.id</t>
  </si>
  <si>
    <t>Didi Adrian</t>
  </si>
  <si>
    <t>7705004H</t>
  </si>
  <si>
    <t>DIDI.ADRIAN@pln.co.id</t>
  </si>
  <si>
    <t>Tomu Muniarty Sibarani</t>
  </si>
  <si>
    <t>6995012A</t>
  </si>
  <si>
    <t>MURNIATY.SIBARANI@pln.co.id</t>
  </si>
  <si>
    <t>Dian Indri Saputri</t>
  </si>
  <si>
    <t>8209053Z</t>
  </si>
  <si>
    <t>dian.i.sahputri@pln.co.id</t>
  </si>
  <si>
    <t>Andrizal</t>
  </si>
  <si>
    <t>6993212Z</t>
  </si>
  <si>
    <t>andrizal_ch@pln.co.id</t>
  </si>
  <si>
    <t>6894005D</t>
  </si>
  <si>
    <t>hadi.saputra2@pln.co.id</t>
  </si>
  <si>
    <t xml:space="preserve">Said Di </t>
  </si>
  <si>
    <t>91161179ZY</t>
  </si>
  <si>
    <t>said.di@pln.co.id</t>
  </si>
  <si>
    <t>Firdaus Mochamad Nur</t>
  </si>
  <si>
    <t>7805003R2</t>
  </si>
  <si>
    <t>firdaus.mochamad@pln.co.id</t>
  </si>
  <si>
    <t>1.       indera.hadi@plnbatubara.co.id</t>
  </si>
  <si>
    <t>Kontributor  1</t>
  </si>
  <si>
    <t>Catur Nazardi P</t>
  </si>
  <si>
    <t>8306009L</t>
  </si>
  <si>
    <t>Catur.nazardi@pln.co.id</t>
  </si>
  <si>
    <t>Staf Renus</t>
  </si>
  <si>
    <t>Kontributor  2</t>
  </si>
  <si>
    <t>Mokhamad Irfan</t>
  </si>
  <si>
    <t>941616532Y</t>
  </si>
  <si>
    <t>Mokhamad.irfan@pln.co.id</t>
  </si>
  <si>
    <t>Staf Rensis</t>
  </si>
  <si>
    <t>Yusrizal</t>
  </si>
  <si>
    <t>7906130Z</t>
  </si>
  <si>
    <t>Yusrizal@pln.co.id</t>
  </si>
  <si>
    <t>Yarid  Pabisa</t>
  </si>
  <si>
    <t>6693103Z</t>
  </si>
  <si>
    <t>Yarid.pabisa@pln.co.id</t>
  </si>
  <si>
    <t>Atika  Asokawati</t>
  </si>
  <si>
    <t>93161412ZY</t>
  </si>
  <si>
    <t>Atika.asokawati@pln.co.id</t>
  </si>
  <si>
    <t>AS Anggaran Operasi</t>
  </si>
  <si>
    <t>Sri Sujiyanti</t>
  </si>
  <si>
    <t>6485072M</t>
  </si>
  <si>
    <t>sri.sujiyanti@pln.co.id</t>
  </si>
  <si>
    <t>Khairul Amri</t>
  </si>
  <si>
    <t>7095130R</t>
  </si>
  <si>
    <t>Khairul.amri@pln.co.id</t>
  </si>
  <si>
    <t>Bayu Saputra</t>
  </si>
  <si>
    <t>93141112ZY</t>
  </si>
  <si>
    <t>bayu.saputra@pln.co.id</t>
  </si>
  <si>
    <t>Junior Analyst Kelayakan Investasi Kelistrikan</t>
  </si>
  <si>
    <t>Indah Febri Kurniawati</t>
  </si>
  <si>
    <t>94151413ZY</t>
  </si>
  <si>
    <t>indah.fk@pln.co.id</t>
  </si>
  <si>
    <t>Ibang Gustian. Z</t>
  </si>
  <si>
    <t>8810495Z</t>
  </si>
  <si>
    <t>ibang@pln.co.id</t>
  </si>
  <si>
    <t>Deden Ruhdani. MK</t>
  </si>
  <si>
    <t>6695128B</t>
  </si>
  <si>
    <t>denden@pln.co.id</t>
  </si>
  <si>
    <t>Kosasih</t>
  </si>
  <si>
    <t>7095001P3B</t>
  </si>
  <si>
    <t>kosasih70@pln.co.id</t>
  </si>
  <si>
    <t>Asep Sukasah</t>
  </si>
  <si>
    <t>7193023P2B</t>
  </si>
  <si>
    <t>a.sukasah@pln.co.id</t>
  </si>
  <si>
    <t>Oky Zulsjahmi</t>
  </si>
  <si>
    <t>8006260Z</t>
  </si>
  <si>
    <t>okyzulsyahmi@pln.co.id</t>
  </si>
  <si>
    <t>Neni Budi Nugraheni</t>
  </si>
  <si>
    <t>6492027Z</t>
  </si>
  <si>
    <t>neni_bn@pln.co.id</t>
  </si>
  <si>
    <t>Nur hidaya</t>
  </si>
  <si>
    <t>85009009-P</t>
  </si>
  <si>
    <t>Nursiah</t>
  </si>
  <si>
    <t>6994009-P</t>
  </si>
  <si>
    <t>Suwarto</t>
  </si>
  <si>
    <t>6993053-P</t>
  </si>
  <si>
    <t>A. User Bagian Perencanaan RKAU/ RKAP Anak Perusahaan</t>
  </si>
  <si>
    <t xml:space="preserve">Nama </t>
  </si>
  <si>
    <t xml:space="preserve">Kontributor 1 </t>
  </si>
  <si>
    <t>M. Alfian Wakhid</t>
  </si>
  <si>
    <t>8811179Z</t>
  </si>
  <si>
    <t>muhammad.alfian@pln.co.id</t>
  </si>
  <si>
    <t>Adil Satria Laksana</t>
  </si>
  <si>
    <t>92161818ZY</t>
  </si>
  <si>
    <t>adil.laksana@pln.co.id</t>
  </si>
  <si>
    <t>Ghani Novianto</t>
  </si>
  <si>
    <t>8006274Z</t>
  </si>
  <si>
    <t>ghani.novianto@pln.co.id</t>
  </si>
  <si>
    <t>Frits John Rajaguguk</t>
  </si>
  <si>
    <t>6994011H</t>
  </si>
  <si>
    <t>frits.ntb@pln.co.id</t>
  </si>
  <si>
    <t>B. User Bagian Pengendalian/ Monitoring Anggaran</t>
  </si>
  <si>
    <t>Fitria Migana</t>
  </si>
  <si>
    <t>8409006JA</t>
  </si>
  <si>
    <t>fitria.migana@pln.co.id</t>
  </si>
  <si>
    <t>Martha Lovina</t>
  </si>
  <si>
    <t>7705003H2</t>
  </si>
  <si>
    <t>martha.lovina@pln.co.id</t>
  </si>
  <si>
    <t>Ali Faizin</t>
  </si>
  <si>
    <t>6994003P</t>
  </si>
  <si>
    <t>afaizin@pln.co.id</t>
  </si>
  <si>
    <t>Daftar Usulan User Aplikasi Anggaran Korporat</t>
  </si>
  <si>
    <t>ihwan.budiawan@pln.co.id</t>
  </si>
  <si>
    <t>AA. Pelaporan Manajemen</t>
  </si>
  <si>
    <t>DM. Perencanaan Pengusahaan</t>
  </si>
  <si>
    <t>basuki.sugiharto@pln.co.id</t>
  </si>
  <si>
    <t>Manajer Bidang Perencanaan</t>
  </si>
  <si>
    <t>A. User Bagian Pengendalian/Monitoring Anggaran</t>
  </si>
  <si>
    <t>Rosmalawaty Sattuang</t>
  </si>
  <si>
    <t>86111173Z</t>
  </si>
  <si>
    <t>ross_99@pln.co.id</t>
  </si>
  <si>
    <t>Staf Anggaran</t>
  </si>
  <si>
    <t>Setya Ariani</t>
  </si>
  <si>
    <t>88111124Z</t>
  </si>
  <si>
    <t>setya.ariani@pln.co.id</t>
  </si>
  <si>
    <t>sakiruddin119@pln.co.id</t>
  </si>
  <si>
    <t>DM. Anggaran</t>
  </si>
  <si>
    <t>Indrajaya</t>
  </si>
  <si>
    <t>6895006D</t>
  </si>
  <si>
    <t>indrajaya2@pln.co.id</t>
  </si>
  <si>
    <t>Manajer Bidang Keuangan</t>
  </si>
  <si>
    <t>User Bagian Perencanaan RKAU/RKAP Anak Perusahaan</t>
  </si>
  <si>
    <t>Kontributor</t>
  </si>
  <si>
    <t>Bayu Dwi Setyadi</t>
  </si>
  <si>
    <t>8713368ZY</t>
  </si>
  <si>
    <t>bayu.setyadi@pln.co.id</t>
  </si>
  <si>
    <t>Kantor Induk</t>
  </si>
  <si>
    <t>Ryanti Setyoningtyas Dinaputri</t>
  </si>
  <si>
    <t>93162796ZY</t>
  </si>
  <si>
    <t>ryanti.dinaputri@pln.co.id</t>
  </si>
  <si>
    <t>Reviewer</t>
  </si>
  <si>
    <t>Beny Indra Praja</t>
  </si>
  <si>
    <t>8306648Z</t>
  </si>
  <si>
    <t>beny_2759@pln.co.id</t>
  </si>
  <si>
    <t>Rusdi Karim</t>
  </si>
  <si>
    <t>6795007D</t>
  </si>
  <si>
    <t>rusdi.karim@pln.co.id</t>
  </si>
  <si>
    <t>User Bagian Pengendalian/Monitoring Anggaran</t>
  </si>
  <si>
    <t>RISMA NAVTIASARI</t>
  </si>
  <si>
    <t>9115453ZY</t>
  </si>
  <si>
    <t>risma.navtiasari@pln.co.id</t>
  </si>
  <si>
    <t>LILIK HARIYATI</t>
  </si>
  <si>
    <t>85111751Z</t>
  </si>
  <si>
    <t>lilik.hariyati@pln.co.id</t>
  </si>
  <si>
    <t>RUSDIAN NOOR IFANSYAH</t>
  </si>
  <si>
    <t>6584103D</t>
  </si>
  <si>
    <t>rusdian.noor@pln.co.id</t>
  </si>
  <si>
    <t>MUHAMMAD NOOR</t>
  </si>
  <si>
    <t>6385113D</t>
  </si>
  <si>
    <t>m.noor63@pln.co.id</t>
  </si>
  <si>
    <t>staff</t>
  </si>
  <si>
    <t>AGUS RABUANSYAH</t>
  </si>
  <si>
    <t>6484020D</t>
  </si>
  <si>
    <t>agus.rabuansyah@pln.co.id</t>
  </si>
  <si>
    <t>LAILATUL QADARIAH</t>
  </si>
  <si>
    <t>6995005D</t>
  </si>
  <si>
    <t>lailatul.qadariah@pln.co.id</t>
  </si>
  <si>
    <t>SS II MANAJEMEN KEUANGAN</t>
  </si>
  <si>
    <t>ISTIYADI</t>
  </si>
  <si>
    <t>7094064C</t>
  </si>
  <si>
    <t>istiyadi@pln.co.id</t>
  </si>
  <si>
    <t>RUSTAMADJI</t>
  </si>
  <si>
    <t>6692075Z</t>
  </si>
  <si>
    <t>rustamadji@pln.co.id</t>
  </si>
  <si>
    <t>GENERAL MANAGER</t>
  </si>
  <si>
    <t>YONAL MIRZA MAHYUDIN</t>
  </si>
  <si>
    <t>yonal@pln.co.id</t>
  </si>
  <si>
    <t>didit.hadisantoso@pln.co.id</t>
  </si>
  <si>
    <t>EKO SUDARYONO</t>
  </si>
  <si>
    <t>eko.sudaryono@pln.co.id</t>
  </si>
  <si>
    <t>ARIE TRISTIANTO</t>
  </si>
  <si>
    <t>arie.tristianto@pln.co.id</t>
  </si>
  <si>
    <t>MUKTAR M ALI</t>
  </si>
  <si>
    <t>muktar.ali@pln.co.id</t>
  </si>
  <si>
    <t>faharudin.fajar@pln.co.id</t>
  </si>
  <si>
    <t>Titik Wahyuni</t>
  </si>
  <si>
    <t>Mahardina Widyasari</t>
  </si>
  <si>
    <t>A. User Bagian Perencanaan  RKAU / RKAP Anak Perusahaan</t>
  </si>
  <si>
    <t>E-mail</t>
  </si>
  <si>
    <t>8609342Z</t>
  </si>
  <si>
    <t>mahardina.widyasari@pln.co.id / mahardina.ws@gmail.com</t>
  </si>
  <si>
    <t>Staf Perencanaan Anggaran</t>
  </si>
  <si>
    <t>Tendy Septiadi</t>
  </si>
  <si>
    <t>9115526ZY</t>
  </si>
  <si>
    <t>tendy.septiadi@pln.co.id / tendyseptiadi@gmail.com</t>
  </si>
  <si>
    <t>7803002M</t>
  </si>
  <si>
    <t>titik.wahyuni@pln.co.id / titikwahyuni78@yahoo.com</t>
  </si>
  <si>
    <t>Deputi Manajer Perencanaan Anggaran</t>
  </si>
  <si>
    <t>Agung Pujiono</t>
  </si>
  <si>
    <t>6894101G</t>
  </si>
  <si>
    <t>agung.pujiono@pln.co.id / agungpijiono2007@yahoo.co.id</t>
  </si>
  <si>
    <t>Ari Agustin</t>
  </si>
  <si>
    <t>ari.agustin@pln.co.id / ari.agustin85@yahoo.co.id</t>
  </si>
  <si>
    <t>Supervisor Pengendalian Keuangan</t>
  </si>
  <si>
    <t>Rahmat Mulyana</t>
  </si>
  <si>
    <t>8006190Z</t>
  </si>
  <si>
    <t>rahmat_mulyana@pln.co.id / rahmatmulyana99@gmail.com</t>
  </si>
  <si>
    <t>Deputi Manajer Keuangan</t>
  </si>
  <si>
    <t>Fhery Gunawan</t>
  </si>
  <si>
    <t>8308163Z</t>
  </si>
  <si>
    <t>fhery.gunawan@pln.co.id
pekerjaanfhery@gmail.com</t>
  </si>
  <si>
    <t>Lusiana Noerlia</t>
  </si>
  <si>
    <t>8308334Z</t>
  </si>
  <si>
    <t>Estiana Widiarti</t>
  </si>
  <si>
    <t>6790281Z</t>
  </si>
  <si>
    <t>estiana.widiarti@pln.co.id</t>
  </si>
  <si>
    <t>Nyimas Rosdiana</t>
  </si>
  <si>
    <t>6492036Z</t>
  </si>
  <si>
    <t>n.rosdiana@pln.co.id</t>
  </si>
  <si>
    <t>User Bagian Perencanaan (RKAU/RKAP) Kantor Wilayah</t>
  </si>
  <si>
    <t>Rudi Asrudin</t>
  </si>
  <si>
    <t>8916780ZY</t>
  </si>
  <si>
    <t>asrudin.rudi@pln.co.id</t>
  </si>
  <si>
    <t>AS PELAPORAN MANAJEMEN</t>
  </si>
  <si>
    <t>I Wayan Murdita</t>
  </si>
  <si>
    <t>8408373Z</t>
  </si>
  <si>
    <t>wayan.murdita@pln.co.id</t>
  </si>
  <si>
    <t>AS KELAYAKAN INVESTASI KELISTRIKAN</t>
  </si>
  <si>
    <t>Sasmito</t>
  </si>
  <si>
    <t>6690042H</t>
  </si>
  <si>
    <t>sasmito.s@pln.co.id</t>
  </si>
  <si>
    <t>DM PERENCANAAN PENGUSAHAAN</t>
  </si>
  <si>
    <t>Susilo</t>
  </si>
  <si>
    <t>7192114M</t>
  </si>
  <si>
    <t>susilo4@pln.co.id</t>
  </si>
  <si>
    <t>PLT MANAJER PERENCANAAN</t>
  </si>
  <si>
    <t>Siwi Primajati</t>
  </si>
  <si>
    <t>8308335Z</t>
  </si>
  <si>
    <t>siwi.primajati@pln.co.id</t>
  </si>
  <si>
    <t>AS ANALIST ANGGARAN INVESTASI</t>
  </si>
  <si>
    <t>Fauzi Nanang Prayogo</t>
  </si>
  <si>
    <t>7806012Z</t>
  </si>
  <si>
    <t>nanang.prayogo@pln.co.id</t>
  </si>
  <si>
    <t>PLT DM ANGGARAN</t>
  </si>
  <si>
    <t>Faharudin Fajar</t>
  </si>
  <si>
    <t>7094015R</t>
  </si>
  <si>
    <t>PLT MANAJER KEUANGAN</t>
  </si>
  <si>
    <t>DATA USER UNTUK APLIKASI ANGGARAN KORPORAT</t>
  </si>
  <si>
    <t>PT PLN (PERSERO) UIP JBT II</t>
  </si>
  <si>
    <t>A. USER BAGIAN PERENCANAAN RKAU / RKAP ANAK PERUSAHAAN</t>
  </si>
  <si>
    <t>Hasan Basri</t>
  </si>
  <si>
    <t>86101010Z</t>
  </si>
  <si>
    <t>hasan.basri2@pln.co.id</t>
  </si>
  <si>
    <t>Citra Riski Fitriana</t>
  </si>
  <si>
    <t>8610128Z</t>
  </si>
  <si>
    <t>citra.riski@pln.co.id</t>
  </si>
  <si>
    <t>Uky Hapsari K</t>
  </si>
  <si>
    <t>8206383Z</t>
  </si>
  <si>
    <t>uky.hapsari@pln.co.id</t>
  </si>
  <si>
    <t>Isfaizal</t>
  </si>
  <si>
    <t>6894022P</t>
  </si>
  <si>
    <t>Isfaizal2@pln.co.id</t>
  </si>
  <si>
    <t>B. USER BAGIAN PENGENDALIAN / MONITORING ANGGARAN</t>
  </si>
  <si>
    <t>Janti Sitorus</t>
  </si>
  <si>
    <t>6686006F</t>
  </si>
  <si>
    <t>janti.sitorus@pln.co.id</t>
  </si>
  <si>
    <t>Hafez Awempi</t>
  </si>
  <si>
    <t>92163130ZY</t>
  </si>
  <si>
    <t>hafez.azmi@pln.co.id</t>
  </si>
  <si>
    <t>Staff Keuangan</t>
  </si>
  <si>
    <t>Wiratno Bagus Suryono</t>
  </si>
  <si>
    <t>8612593ZY</t>
  </si>
  <si>
    <t>wiratno.bagus@pln.co.id</t>
  </si>
  <si>
    <t>Yurika Kuartarini</t>
  </si>
  <si>
    <t>7906089Z</t>
  </si>
  <si>
    <t>yurika.kuartarini@pln.co.id</t>
  </si>
  <si>
    <t>DM Keuangan Dan Akutansi</t>
  </si>
  <si>
    <t>Nurindah</t>
  </si>
  <si>
    <t>7095009L</t>
  </si>
  <si>
    <t>nurindah@pln.co.id</t>
  </si>
  <si>
    <t>MBKSA</t>
  </si>
  <si>
    <t>A. User Bagian Rencana RKAU/RKAP Anak Perusahaan</t>
  </si>
  <si>
    <t>Rakrian Bre Ananta Aji</t>
  </si>
  <si>
    <t>8710653Z</t>
  </si>
  <si>
    <t>rakrian@pln.co.id</t>
  </si>
  <si>
    <t>Asisten Analis Pelaporan Management</t>
  </si>
  <si>
    <t>Dhea Nabila Prasetyanda</t>
  </si>
  <si>
    <t>95162251ZY</t>
  </si>
  <si>
    <t>dhea.nabila@pln.co.id</t>
  </si>
  <si>
    <t xml:space="preserve">Junior analyst Kelayakan Investasi Kelistrikan </t>
  </si>
  <si>
    <t>Revival Adyan</t>
  </si>
  <si>
    <t>8005002K</t>
  </si>
  <si>
    <t>vival@pln.co.id</t>
  </si>
  <si>
    <t>Deputy Manager Perencanaan Perusahaaan</t>
  </si>
  <si>
    <t>Tri Prantoro</t>
  </si>
  <si>
    <t>6691099Z</t>
  </si>
  <si>
    <t>tri.prantoro@pln.co.id</t>
  </si>
  <si>
    <t>Manager Bidang Perencanaan</t>
  </si>
  <si>
    <t>Hendi Septiadi</t>
  </si>
  <si>
    <t>8108061Z</t>
  </si>
  <si>
    <t>hendi.septiadi@pln.co.id</t>
  </si>
  <si>
    <t>Supervisor Anggaran Operasi</t>
  </si>
  <si>
    <t>Setiadi</t>
  </si>
  <si>
    <t>6994016F</t>
  </si>
  <si>
    <t>setiadi2@pln.co.id</t>
  </si>
  <si>
    <t>Deputy Manager Anggaran</t>
  </si>
  <si>
    <t>Rudy Safaat</t>
  </si>
  <si>
    <t>6591062Z</t>
  </si>
  <si>
    <t>rudy.safaat@pln.co.id</t>
  </si>
  <si>
    <t>Manager Bidang Keuangan</t>
  </si>
  <si>
    <t xml:space="preserve">Email </t>
  </si>
  <si>
    <t>Koordinator 1</t>
  </si>
  <si>
    <t>Riyan Ade Setiawan</t>
  </si>
  <si>
    <t>92162530ZY</t>
  </si>
  <si>
    <t>riyan.setiawan@pln.co.id</t>
  </si>
  <si>
    <t>Koordinator 2</t>
  </si>
  <si>
    <t>Bambang Purwono</t>
  </si>
  <si>
    <t>6483528L</t>
  </si>
  <si>
    <t>bambang.purwono@pln.co.id</t>
  </si>
  <si>
    <t>Agus Tasya</t>
  </si>
  <si>
    <t>7294005P</t>
  </si>
  <si>
    <t>agus.tasya@pln.co.id</t>
  </si>
  <si>
    <t>MANREN</t>
  </si>
  <si>
    <t>B.  User Bagian Pengendalian/Monitoring Anggaran</t>
  </si>
  <si>
    <t>Bayu Mulyana</t>
  </si>
  <si>
    <t>7193002L</t>
  </si>
  <si>
    <t>bayu.mulyana@pln.co.id</t>
  </si>
  <si>
    <t>moch.syarif@pln.co.id</t>
  </si>
  <si>
    <t>Edward Fahrizal</t>
  </si>
  <si>
    <t>6693098Z</t>
  </si>
  <si>
    <t>edward.fahrizal@pln.co.id</t>
  </si>
  <si>
    <t>MANKEU</t>
  </si>
  <si>
    <t>Aman Abdullah</t>
  </si>
  <si>
    <t>6385046P2B</t>
  </si>
  <si>
    <t>Teguh Rilanto</t>
  </si>
  <si>
    <t>7407300Z</t>
  </si>
  <si>
    <t>DM</t>
  </si>
  <si>
    <t>Suroso Isnandar</t>
  </si>
  <si>
    <t>7195041P</t>
  </si>
  <si>
    <t>Manajer</t>
  </si>
  <si>
    <t>Lia Susanti</t>
  </si>
  <si>
    <t>7401008S</t>
  </si>
  <si>
    <t>Ernawati</t>
  </si>
  <si>
    <t>6385073P2B</t>
  </si>
  <si>
    <t>Ericson S Sidabutar</t>
  </si>
  <si>
    <t>6893181Z</t>
  </si>
  <si>
    <t>ericson.sidabutar@pln.co.id</t>
  </si>
  <si>
    <t>A. User Bagian Perencanaan RKAU/ RKAP Anak perusahaan</t>
  </si>
  <si>
    <t xml:space="preserve">User </t>
  </si>
  <si>
    <t xml:space="preserve">NIP </t>
  </si>
  <si>
    <t>Kontributor 1 Staf</t>
  </si>
  <si>
    <t>HILUS ANDRI KRISTIANDIKA</t>
  </si>
  <si>
    <t>9316337ZY</t>
  </si>
  <si>
    <t>Hilus.andri@pln.co.id</t>
  </si>
  <si>
    <t>Junior Analyst Proyeksi Keuangan</t>
  </si>
  <si>
    <t>Kontributor 2 Staf</t>
  </si>
  <si>
    <t>MUHAMMAD ERWIN PRAYOGA</t>
  </si>
  <si>
    <t>9316300ZY</t>
  </si>
  <si>
    <t>Erwin.prayoga@pln.co.id</t>
  </si>
  <si>
    <t>Junior Engineer Sistem Kelistrikan</t>
  </si>
  <si>
    <t xml:space="preserve">Reviewer 1 </t>
  </si>
  <si>
    <t>HUTABARAT MARLON HAPOSAN</t>
  </si>
  <si>
    <t>8107117Z</t>
  </si>
  <si>
    <t>Marlon.hutabarat@pln.co.id</t>
  </si>
  <si>
    <t>LIASTA S TARIGAN</t>
  </si>
  <si>
    <t>6793125Z</t>
  </si>
  <si>
    <t>Liastatarigan@pln.co.id</t>
  </si>
  <si>
    <t>TAUFIK ISMAIL</t>
  </si>
  <si>
    <t>9014520ZY</t>
  </si>
  <si>
    <t>taufik.ismail@pln.co.id</t>
  </si>
  <si>
    <t>Junior Officer Verifikasi</t>
  </si>
  <si>
    <t>Kontributor 3 Staf</t>
  </si>
  <si>
    <t>RIAN VICKY SIMBOH</t>
  </si>
  <si>
    <t>8710006E</t>
  </si>
  <si>
    <t>Riansimboh@pln.co.id</t>
  </si>
  <si>
    <t>Junior Analyst Anggaran Operasi</t>
  </si>
  <si>
    <t>JOKO SUSANTO</t>
  </si>
  <si>
    <t>7292008E</t>
  </si>
  <si>
    <t>Joko.Susanto@pln.co.id</t>
  </si>
  <si>
    <t xml:space="preserve">DM Anggaran </t>
  </si>
  <si>
    <t>HARINI PUJIATI</t>
  </si>
  <si>
    <t>6592058Z</t>
  </si>
  <si>
    <t>Atik@pln.co.id</t>
  </si>
  <si>
    <t>BAMBANG SETIONO</t>
  </si>
  <si>
    <t>8812636ZY</t>
  </si>
  <si>
    <t>bambang.setiono@pln.co.id</t>
  </si>
  <si>
    <t>LINDA CAHYANDHINI</t>
  </si>
  <si>
    <t>86111479Z</t>
  </si>
  <si>
    <t>LINDA.CAHYANDHINI@pln.co.id</t>
  </si>
  <si>
    <t>SRI WAHYUNI</t>
  </si>
  <si>
    <t>6284016P2B</t>
  </si>
  <si>
    <t>sri.wahyuni5@pln.co.id</t>
  </si>
  <si>
    <t>HIDMAD ERHANSYAH</t>
  </si>
  <si>
    <t>6794018P</t>
  </si>
  <si>
    <t>hidmad@pln.co.id</t>
  </si>
  <si>
    <t>A. User Bagian Pengendalian / Monitoring Anggaran</t>
  </si>
  <si>
    <t>A. User Bagian Perencanaan RKAU/ RKAP Perusahaan</t>
  </si>
  <si>
    <t>Priska Jane Roskilde Siagian</t>
  </si>
  <si>
    <t>9114001HP</t>
  </si>
  <si>
    <t>priska.haleyora@gmail.com</t>
  </si>
  <si>
    <t>Supervisor Pengembangan Bisnis</t>
  </si>
  <si>
    <t>Dody Anugrah Permana Tasdik</t>
  </si>
  <si>
    <t>8516030HP</t>
  </si>
  <si>
    <t>dody.haleyora@gmail.com</t>
  </si>
  <si>
    <t>PLT Kinerja &amp; Tata Kelola Korporat</t>
  </si>
  <si>
    <t xml:space="preserve">Sinung Triwulandari </t>
  </si>
  <si>
    <t>7194263B</t>
  </si>
  <si>
    <t>sinung.t@gmail.com</t>
  </si>
  <si>
    <t>Kadiv OPB</t>
  </si>
  <si>
    <t>Achmad Karsawinata</t>
  </si>
  <si>
    <t>6297082Z</t>
  </si>
  <si>
    <t>achmadkarsa@gmail.com</t>
  </si>
  <si>
    <t>Sekretaris Perusahaan</t>
  </si>
  <si>
    <t>B. User Bagian Penggendalian / Monitoring Anggaran</t>
  </si>
  <si>
    <t>Rike Atriyadi</t>
  </si>
  <si>
    <t>9317034HP</t>
  </si>
  <si>
    <t>rike.haleyora@gmail.com</t>
  </si>
  <si>
    <t>Dwi Suhartanto</t>
  </si>
  <si>
    <t>8916026HP</t>
  </si>
  <si>
    <t>dwi.haleyorapower@gmail.com</t>
  </si>
  <si>
    <t>Supervisor Akuntansi</t>
  </si>
  <si>
    <t>Chandra Pribadi</t>
  </si>
  <si>
    <t>6614005HP</t>
  </si>
  <si>
    <t>chandra.pribadi@gmail.com</t>
  </si>
  <si>
    <t>Manajer keuangan</t>
  </si>
  <si>
    <t>PC DIDIT HADISANTOSO</t>
  </si>
  <si>
    <t>6392015Z</t>
  </si>
  <si>
    <t>8006202Z</t>
  </si>
  <si>
    <t>Icha Nur Novianti</t>
  </si>
  <si>
    <t>93151389ZY</t>
  </si>
  <si>
    <t>icha.nur@pln.co.id</t>
  </si>
  <si>
    <t>Rizki Kurniavip</t>
  </si>
  <si>
    <t>94162034ZY</t>
  </si>
  <si>
    <t>rizki.kurniavip@pln.co.id</t>
  </si>
  <si>
    <t>92161307ZY</t>
  </si>
  <si>
    <t>7602046H3</t>
  </si>
  <si>
    <t>6894005H</t>
  </si>
  <si>
    <t>A. User Bagian Perencanaan RKAU</t>
  </si>
  <si>
    <t>N I P</t>
  </si>
  <si>
    <t>M.Kamil Ansory</t>
  </si>
  <si>
    <t>8510096Z</t>
  </si>
  <si>
    <t>kamil.ansory@pln.co.id</t>
  </si>
  <si>
    <t>AE REN &amp; EVAL OP KITS</t>
  </si>
  <si>
    <t>AA Sri Cristianti</t>
  </si>
  <si>
    <t>8207218Z</t>
  </si>
  <si>
    <t>cristianti@pln.co.id</t>
  </si>
  <si>
    <t>AE REN &amp; EVAL LOLA ASET</t>
  </si>
  <si>
    <t>Zulfan Idris Kaban</t>
  </si>
  <si>
    <t>7806005Z</t>
  </si>
  <si>
    <t>zulfan.idris@pln.co.id</t>
  </si>
  <si>
    <t>DM RENEVKIN</t>
  </si>
  <si>
    <t>Budi Widi Asmoro</t>
  </si>
  <si>
    <t>6994003F</t>
  </si>
  <si>
    <t>B. User Bagian Pengendalian/monitoring Anggaran</t>
  </si>
  <si>
    <t>Prayudha Nugraha SBU</t>
  </si>
  <si>
    <t>8408374Z</t>
  </si>
  <si>
    <t>yudha.nugrah@pln.co.id</t>
  </si>
  <si>
    <t>SPV Pengendalian Anggaran</t>
  </si>
  <si>
    <t>Budi Harsono</t>
  </si>
  <si>
    <t>7093531B</t>
  </si>
  <si>
    <t>b.harsono@pln.co.id</t>
  </si>
  <si>
    <t>PLT DM Anggaran &amp; Keuangan</t>
  </si>
  <si>
    <t>Rizal Sirait</t>
  </si>
  <si>
    <t>6894004Z</t>
  </si>
  <si>
    <t>rizal.sr@pln.co.id</t>
  </si>
  <si>
    <t>Mankeu</t>
  </si>
  <si>
    <t>PT PLN (PERSERO) UIP JBT I</t>
  </si>
  <si>
    <t>Muhammad Firdaus</t>
  </si>
  <si>
    <t>8611207Z</t>
  </si>
  <si>
    <t>AA Perencanaan Anggaran</t>
  </si>
  <si>
    <t>Andri Sutriatmoko</t>
  </si>
  <si>
    <t>8914047ZY</t>
  </si>
  <si>
    <t>JA Perencanaan Anggaran</t>
  </si>
  <si>
    <t>Danelia</t>
  </si>
  <si>
    <t>6491092Z</t>
  </si>
  <si>
    <t>Moch. Harmasto</t>
  </si>
  <si>
    <t>6894008ZD</t>
  </si>
  <si>
    <t>Jonathan Nainggolan</t>
  </si>
  <si>
    <t>6793135Z</t>
  </si>
  <si>
    <t>MB KSDM</t>
  </si>
  <si>
    <t>PT PLN PERSERO</t>
  </si>
  <si>
    <t>PEMBANGKITAN TANJUNG JATI B</t>
  </si>
  <si>
    <t>Natasya</t>
  </si>
  <si>
    <t>8911753Z</t>
  </si>
  <si>
    <t>AA. Asuransi &amp; Niaga</t>
  </si>
  <si>
    <t>Indartri Viandari</t>
  </si>
  <si>
    <t>88111376Z</t>
  </si>
  <si>
    <t>AA Perencanaan Pengusahaan &amp; Risiko</t>
  </si>
  <si>
    <t>Rahmawaty</t>
  </si>
  <si>
    <t>7907315Z</t>
  </si>
  <si>
    <t xml:space="preserve">titi.rasyid@pln.co.id </t>
  </si>
  <si>
    <t>DM Anggaran &amp; Niaga</t>
  </si>
  <si>
    <t>Muhammad Iqbal</t>
  </si>
  <si>
    <t>8207208Z</t>
  </si>
  <si>
    <t>PLT DM Renko &amp; Risiko</t>
  </si>
  <si>
    <t>Leonardus Sitinjak</t>
  </si>
  <si>
    <t>6895007E</t>
  </si>
  <si>
    <t>PLT. Manajer Enjiniring</t>
  </si>
  <si>
    <t>Manajer Keu, SDM &amp; Adm</t>
  </si>
  <si>
    <t>budi.asmoro@pln.co.id</t>
  </si>
  <si>
    <t>lusiana.noerlia@pln.co.id</t>
  </si>
  <si>
    <t>Rakhmat Anshary Iskandar</t>
  </si>
  <si>
    <t>92161815ZY</t>
  </si>
  <si>
    <t>rakhmat.iskandar@pln.co.id</t>
  </si>
  <si>
    <t>AS Proyeksi Keuangan</t>
  </si>
  <si>
    <t>Sunan</t>
  </si>
  <si>
    <t>9417245ZY</t>
  </si>
  <si>
    <t>sunan.papua@pln.co.id</t>
  </si>
  <si>
    <t>Sholikin</t>
  </si>
  <si>
    <t>6183013D</t>
  </si>
  <si>
    <t>sholikin@pln.co.id</t>
  </si>
  <si>
    <t>Supardi Limbong</t>
  </si>
  <si>
    <t>6793117Z</t>
  </si>
  <si>
    <t>supardi.limbong@pln.co.id</t>
  </si>
  <si>
    <t xml:space="preserve">Feril Ferdian </t>
  </si>
  <si>
    <t>90161123ZY</t>
  </si>
  <si>
    <t>feril.ferdian@pln.co.id</t>
  </si>
  <si>
    <t>Herry Ristiawan</t>
  </si>
  <si>
    <t>7091055L</t>
  </si>
  <si>
    <t>herry.ristiawan@pln.co.id</t>
  </si>
  <si>
    <t>Rahmat Gino</t>
  </si>
  <si>
    <t>8610011TRK</t>
  </si>
  <si>
    <t>r.gino@pln-t.co.id</t>
  </si>
  <si>
    <t>Edi Sugianto</t>
  </si>
  <si>
    <t>8610009TRK</t>
  </si>
  <si>
    <t>edi.sugih@pln-t.co.id</t>
  </si>
  <si>
    <t>M. Tahir Rasyid</t>
  </si>
  <si>
    <t>6685054F</t>
  </si>
  <si>
    <t>mtrasyid@pln-t.co.id</t>
  </si>
  <si>
    <t>Roni Karua</t>
  </si>
  <si>
    <t>7905008D</t>
  </si>
  <si>
    <t>ronikarua@pln.co.id</t>
  </si>
  <si>
    <t>Andi Ripansyah</t>
  </si>
  <si>
    <t>8010035TRK</t>
  </si>
  <si>
    <t>andi.pintrk@gmail.com</t>
  </si>
  <si>
    <t>Yusuf Saefudin</t>
  </si>
  <si>
    <t>7510005TRK</t>
  </si>
  <si>
    <t>yusaef.001@gmail.com</t>
  </si>
  <si>
    <t>Slamet Pujito</t>
  </si>
  <si>
    <t>7493179D</t>
  </si>
  <si>
    <t>zhits.trk@gmail.com</t>
  </si>
  <si>
    <t>Jezzy Dwi Puspo</t>
  </si>
  <si>
    <t>9216949ZY</t>
  </si>
  <si>
    <t>jezzydp@pln.co.id</t>
  </si>
  <si>
    <t>Anna Dwita Paulus Udin</t>
  </si>
  <si>
    <t>9216917ZY</t>
  </si>
  <si>
    <t>annadwitaps@pln.co.id</t>
  </si>
  <si>
    <t>R. Yudianto</t>
  </si>
  <si>
    <t>7094246KIII</t>
  </si>
  <si>
    <t>r.yudianto@pln.co.id</t>
  </si>
  <si>
    <t>Onda Irawan</t>
  </si>
  <si>
    <t>7192162KIII</t>
  </si>
  <si>
    <t>onda_ira@pln.co.id</t>
  </si>
  <si>
    <t>Eddy Istiawan</t>
  </si>
  <si>
    <t>7393132KIII</t>
  </si>
  <si>
    <t>eddy_is@pln.co.id</t>
  </si>
  <si>
    <t>Bambang Santoso</t>
  </si>
  <si>
    <t>7806050Z</t>
  </si>
  <si>
    <t>b.santoso78@pln.co.id</t>
  </si>
  <si>
    <t>Risma Royani</t>
  </si>
  <si>
    <t>7095011D</t>
  </si>
  <si>
    <t>risma.royani@pln.co.id</t>
  </si>
  <si>
    <t>Dawang Wahyuda</t>
  </si>
  <si>
    <t>9114277Z</t>
  </si>
  <si>
    <t>JA Perencanaan dan Evaluasi Kinerja</t>
  </si>
  <si>
    <t>Ratna Putri Mindasa</t>
  </si>
  <si>
    <t>8611110Z</t>
  </si>
  <si>
    <t>AA Perencanaan dan Evaluasi Pembelajaran Korporat</t>
  </si>
  <si>
    <t>Arief Yuntanu</t>
  </si>
  <si>
    <t>7395018P</t>
  </si>
  <si>
    <t>DM Perencanaan dan Evaluasi Pembelajaran Korporat</t>
  </si>
  <si>
    <t>Pionar H Sibarani</t>
  </si>
  <si>
    <t>6895031Z</t>
  </si>
  <si>
    <t>pionar.sibarani@pln.co.id</t>
  </si>
  <si>
    <t>Manajer Perencanaan dan Teknologi Informasi</t>
  </si>
  <si>
    <t>Gabriel Liony</t>
  </si>
  <si>
    <t>93163376ZY</t>
  </si>
  <si>
    <t>Maria Torika</t>
  </si>
  <si>
    <t>8106324Z</t>
  </si>
  <si>
    <t>SPV Anggran dan Keuangan</t>
  </si>
  <si>
    <t>Aries Setiabudi</t>
  </si>
  <si>
    <t>6383167J</t>
  </si>
  <si>
    <t>DM Anggaran dan Keuangan</t>
  </si>
  <si>
    <t>Manajer Keuangan, SDm dan Administrasi</t>
  </si>
  <si>
    <t>HARTONO</t>
  </si>
  <si>
    <t>hartono6@pln.co.id</t>
  </si>
  <si>
    <t>VIDY ANDRIAS</t>
  </si>
  <si>
    <t>vidy.andrias@pln.co.id</t>
  </si>
  <si>
    <t>DENY NURCAHYO HARI PRASTYA</t>
  </si>
  <si>
    <t>deny.prastya@pln.co.id</t>
  </si>
  <si>
    <t>FAJRI</t>
  </si>
  <si>
    <t>SAB ATUN SITI NURJANAH</t>
  </si>
  <si>
    <t>ss.nurjanah@pln.co.id</t>
  </si>
  <si>
    <t>Email Korporat</t>
  </si>
  <si>
    <t>andy.bastian@pln.co.id</t>
  </si>
  <si>
    <t>M.Iswahyudi@pln.co.id</t>
  </si>
  <si>
    <t>Sarwanto.sarwanto@pln.co.id</t>
  </si>
  <si>
    <t>efrans.ginting@pln.co.id</t>
  </si>
  <si>
    <t>riki.nurindah@pln.co.id</t>
  </si>
  <si>
    <t>sandy.nurdiana@pln.co.id</t>
  </si>
  <si>
    <t>M.Alfian2@pln.co.id</t>
  </si>
  <si>
    <t>kristinaindah.kusuma@gmail.com
kristina.indah@pln.co.id</t>
  </si>
  <si>
    <t>dio.agatha93@gmail.com
dio.as@pln.co.id</t>
  </si>
  <si>
    <t>wihartady@gmail.com
handy.w@pln.co.id</t>
  </si>
  <si>
    <t>muhamad.firdaus@pln.co.id</t>
  </si>
  <si>
    <t>andrisutriatmoko@pln.co.id</t>
  </si>
  <si>
    <t>danelia@pln.co.id</t>
  </si>
  <si>
    <t>harmasto@pln.co.id</t>
  </si>
  <si>
    <t>muhammad.firdaus@pln.co.id</t>
  </si>
  <si>
    <t>jonathan.nainggolan@pln.co.id</t>
  </si>
  <si>
    <t xml:space="preserve">A. User Bagian Perencanaan RKAU </t>
  </si>
  <si>
    <t>Ficry Haechal</t>
  </si>
  <si>
    <t>9112241ZY</t>
  </si>
  <si>
    <t>ficry.haechal@pln.co.id</t>
  </si>
  <si>
    <t>Staff Perencanaan Anggaran</t>
  </si>
  <si>
    <t>Mutiara Heris Sasmita</t>
  </si>
  <si>
    <t>93151040ZY</t>
  </si>
  <si>
    <t>mutiarahs43@pln.co.id</t>
  </si>
  <si>
    <t>Rahayu Arimbi</t>
  </si>
  <si>
    <t>8106578Z</t>
  </si>
  <si>
    <t>rahayu.arimbi@pln.co.id</t>
  </si>
  <si>
    <t>PLH DM Perencanaan Anggaran</t>
  </si>
  <si>
    <t>Nurasnidah</t>
  </si>
  <si>
    <t>6995132R</t>
  </si>
  <si>
    <t>nurasnidah@pln.co.id</t>
  </si>
  <si>
    <t>Manajer Bidang KSDM</t>
  </si>
  <si>
    <t>B. User Bagian Pengendalian</t>
  </si>
  <si>
    <t>Ella Siti Fediah</t>
  </si>
  <si>
    <t>8006204Z</t>
  </si>
  <si>
    <t>ella@pln.co.id</t>
  </si>
  <si>
    <t>Spv Keuangan</t>
  </si>
  <si>
    <t>DM Keuangan</t>
  </si>
  <si>
    <t>dawang.wahyuda@pln.co.id</t>
  </si>
  <si>
    <t>ratna.putri@pln.co.id</t>
  </si>
  <si>
    <t>arief.yuntanu@pln.co.id</t>
  </si>
  <si>
    <t>gabriel.liony@pln.co.id</t>
  </si>
  <si>
    <t>maria.torika@pln.co.id</t>
  </si>
  <si>
    <t>aries.setiabudi@pln.co.id</t>
  </si>
  <si>
    <t>aman.a@pln.co.id</t>
  </si>
  <si>
    <t>Abelio Abdillah</t>
  </si>
  <si>
    <t>93171434ZY</t>
  </si>
  <si>
    <t>abelioabdillah@pln.co.id</t>
  </si>
  <si>
    <t>teguh.rilanto@pln.co.id</t>
  </si>
  <si>
    <t>suroso.isnandar@pln.co.id</t>
  </si>
  <si>
    <t>lia.s@pln.co.id</t>
  </si>
  <si>
    <t>erna.r1@pln.co.id</t>
  </si>
  <si>
    <t>nur.hidaya@pln.co.id</t>
  </si>
  <si>
    <t>nursiah@pln.co.id</t>
  </si>
  <si>
    <t>suwarto6@pln.co.id</t>
  </si>
  <si>
    <t>Reza Dwi Saputra</t>
  </si>
  <si>
    <t>94161729ZY</t>
  </si>
  <si>
    <t>reza.saputra@pln.co.id</t>
  </si>
  <si>
    <t>Pramesti Sri Indraswari</t>
  </si>
  <si>
    <t>9115118ZY</t>
  </si>
  <si>
    <t>pramesti.sri@pln.co.id</t>
  </si>
  <si>
    <t>Sukardi</t>
  </si>
  <si>
    <t>7094068M</t>
  </si>
  <si>
    <t>sukardi.94m@pln.co.id</t>
  </si>
  <si>
    <t>AN Pelap Manj</t>
  </si>
  <si>
    <t>AS Pelap Manj</t>
  </si>
  <si>
    <t>JA Pelap Manj</t>
  </si>
  <si>
    <t>Sindu Putra Gede Agung</t>
  </si>
  <si>
    <t>6894089P</t>
  </si>
  <si>
    <t>sindu@pln.co.id</t>
  </si>
  <si>
    <t>Joko Prastyo</t>
  </si>
  <si>
    <t>7092199M</t>
  </si>
  <si>
    <t>joko.prastyo@pln.co.id</t>
  </si>
  <si>
    <t>SPV Ang Op</t>
  </si>
  <si>
    <t>Luciana Yvette Taroreh</t>
  </si>
  <si>
    <t>6384011T</t>
  </si>
  <si>
    <t>luciana.taroreh@pln.co.id</t>
  </si>
  <si>
    <t>M. Ismed Surianegara</t>
  </si>
  <si>
    <t>6484024D</t>
  </si>
  <si>
    <t>ismed.surianega@pln.co.id</t>
  </si>
  <si>
    <t>Aniq Luthfi</t>
  </si>
  <si>
    <t>9015028BA</t>
  </si>
  <si>
    <t>luthfianiq@gmail.com</t>
  </si>
  <si>
    <t>Hosana Priladosi Nugraha</t>
  </si>
  <si>
    <t>8814027BA</t>
  </si>
  <si>
    <t>hosanaproladosi@gmail.com</t>
  </si>
  <si>
    <t>Staff Operasi</t>
  </si>
  <si>
    <t>Hari Mulyono</t>
  </si>
  <si>
    <t>7312015BA</t>
  </si>
  <si>
    <t>harihasan@gmail.com</t>
  </si>
  <si>
    <t>DM Usaha &amp; Operasi Armada</t>
  </si>
  <si>
    <t>Singgih Koesdarijanto</t>
  </si>
  <si>
    <t>6712005BA</t>
  </si>
  <si>
    <t>s123janto@yahoo.com</t>
  </si>
  <si>
    <t>Manager Usaha &amp; Operasi Armada</t>
  </si>
  <si>
    <t>Moh. Ichsan</t>
  </si>
  <si>
    <t>7612028BA</t>
  </si>
  <si>
    <t>shanda.latifa2015@gmail.com</t>
  </si>
  <si>
    <t>Medi Suhandi</t>
  </si>
  <si>
    <t>6712006BA</t>
  </si>
  <si>
    <t>medi_suhandi@yahoo.com</t>
  </si>
  <si>
    <t>DM Akuntansi</t>
  </si>
  <si>
    <t>Iskandar</t>
  </si>
  <si>
    <t>6812008BA</t>
  </si>
  <si>
    <t>isdepok@yahoo.co.id</t>
  </si>
  <si>
    <t>natasya@pln.co.id</t>
  </si>
  <si>
    <t>indartri.viandari@pln.co.id</t>
  </si>
  <si>
    <t>muh.iqbal@pln.co.id</t>
  </si>
  <si>
    <t>leonardus.sitinjak@pln.co.id</t>
  </si>
  <si>
    <t>anggra.rini@pln.co.id</t>
  </si>
  <si>
    <t>mach.ruli@pln.co.id</t>
  </si>
  <si>
    <t>abu.sofyan@pln.co.id</t>
  </si>
  <si>
    <t>rajamuda.siregar@pln.co.id</t>
  </si>
  <si>
    <t>Adhitya Octaridwan Yudhanto</t>
  </si>
  <si>
    <t>92162627ZY</t>
  </si>
  <si>
    <t>adhityaoy@pln.co.id</t>
  </si>
  <si>
    <t>AE Survey, Pengukuran dan Perijinan</t>
  </si>
  <si>
    <t>Priscilla N.T Musak</t>
  </si>
  <si>
    <t>85111283Z</t>
  </si>
  <si>
    <t>priscilla.musak@pln.co.id</t>
  </si>
  <si>
    <t>AS REN ANG</t>
  </si>
  <si>
    <t>Ahmad Suhanda</t>
  </si>
  <si>
    <t>6288023P</t>
  </si>
  <si>
    <t>ahmad.suhanda2@pln.co.id</t>
  </si>
  <si>
    <t>PLT DM REN MUM</t>
  </si>
  <si>
    <t>binara.nainggolan@pln.co.id</t>
  </si>
  <si>
    <t>PLT MAN REN</t>
  </si>
  <si>
    <t>Obor Wahyu Primastanto</t>
  </si>
  <si>
    <t>8409766Z</t>
  </si>
  <si>
    <t>obor.primastanto@pln.co.id</t>
  </si>
  <si>
    <t>SPV DAL KEU</t>
  </si>
  <si>
    <t>Fransiskus Waluyan</t>
  </si>
  <si>
    <t>7802003E</t>
  </si>
  <si>
    <t>angky@pln.co.id</t>
  </si>
  <si>
    <t>PLT DM AKT</t>
  </si>
  <si>
    <t>Sindu Prastowo</t>
  </si>
  <si>
    <t>7194028D</t>
  </si>
  <si>
    <t>sindu.prastowo@pln.co.id</t>
  </si>
  <si>
    <t>MAN KEU dan SDM</t>
  </si>
  <si>
    <t>Nur Awaliah</t>
  </si>
  <si>
    <t>8610339Z</t>
  </si>
  <si>
    <t>nur.awaliah@pln.co.id</t>
  </si>
  <si>
    <t>Ardi Widiyanto</t>
  </si>
  <si>
    <t>94163496ZY</t>
  </si>
  <si>
    <t>ardi.widiyanto@pln.co.id</t>
  </si>
  <si>
    <t>M. Basyir Diao</t>
  </si>
  <si>
    <t>6484030G</t>
  </si>
  <si>
    <t>basyir.diao@pln.co.id</t>
  </si>
  <si>
    <t>Wandhito</t>
  </si>
  <si>
    <t>6585033F</t>
  </si>
  <si>
    <t>wandhito@pln.co.id</t>
  </si>
  <si>
    <t>Fairous Silvia</t>
  </si>
  <si>
    <t>88111133Z</t>
  </si>
  <si>
    <t>farious.silvia@pln.co.id</t>
  </si>
  <si>
    <t xml:space="preserve"> Reviewer 2</t>
  </si>
  <si>
    <t>Atika Dwi Hapsari</t>
  </si>
  <si>
    <t>8811888 - Z</t>
  </si>
  <si>
    <t>atika.hapsari@pln.co.id</t>
  </si>
  <si>
    <t>Oky Sumengkar</t>
  </si>
  <si>
    <t>84111746 - Z</t>
  </si>
  <si>
    <t>oky.sumengkar@pln.co.id</t>
  </si>
  <si>
    <t>Budi Prasetyo</t>
  </si>
  <si>
    <t>7806004 - Z</t>
  </si>
  <si>
    <t>budi.prasetyo@pln.co.id</t>
  </si>
  <si>
    <t>Harianto</t>
  </si>
  <si>
    <t>6592039 - Z</t>
  </si>
  <si>
    <t>harianto3@pln.co.id</t>
  </si>
  <si>
    <r>
      <t>A.</t>
    </r>
    <r>
      <rPr>
        <sz val="7"/>
        <color theme="1"/>
        <rFont val="Times New Roman"/>
        <family val="1"/>
      </rPr>
      <t xml:space="preserve">      </t>
    </r>
    <r>
      <rPr>
        <sz val="11"/>
        <color theme="1"/>
        <rFont val="Calibri"/>
        <family val="2"/>
        <scheme val="minor"/>
      </rPr>
      <t>User Bagian Perencanaan RKAU/ RKAP Anak Perusahaan</t>
    </r>
  </si>
  <si>
    <t xml:space="preserve">Nama  </t>
  </si>
  <si>
    <t>Sri Wahyuningsih</t>
  </si>
  <si>
    <t>8007054-Z</t>
  </si>
  <si>
    <t>sri.wahyuningsih3@pln.co.id</t>
  </si>
  <si>
    <t>AA DAL KIN</t>
  </si>
  <si>
    <t>Avisena Varadiano</t>
  </si>
  <si>
    <t>8410391-Z</t>
  </si>
  <si>
    <t>Avisena.V@pln.co.id</t>
  </si>
  <si>
    <t>AE LOLA KIT</t>
  </si>
  <si>
    <t>Hariadi Fitrianto</t>
  </si>
  <si>
    <t>8309070-Z</t>
  </si>
  <si>
    <t>hariadi.fitrianto@pln.co.id</t>
  </si>
  <si>
    <t>DM DAL KIN</t>
  </si>
  <si>
    <t>I Ketut Wiriana</t>
  </si>
  <si>
    <t>6793163-Z</t>
  </si>
  <si>
    <t>ketut.wiriana@pln.co.id</t>
  </si>
  <si>
    <t>MS RENDAL</t>
  </si>
  <si>
    <r>
      <t>B.</t>
    </r>
    <r>
      <rPr>
        <sz val="7"/>
        <color theme="1"/>
        <rFont val="Times New Roman"/>
        <family val="1"/>
      </rPr>
      <t xml:space="preserve">      </t>
    </r>
    <r>
      <rPr>
        <sz val="11"/>
        <color theme="1"/>
        <rFont val="Calibri"/>
        <family val="2"/>
        <scheme val="minor"/>
      </rPr>
      <t>User Bagian Pengendalian/Monitoring Anggaran</t>
    </r>
  </si>
  <si>
    <t>Amalul Ahli</t>
  </si>
  <si>
    <t>9216972ZY</t>
  </si>
  <si>
    <t>amalul.ahli@pln.co.id</t>
  </si>
  <si>
    <t>AE RENUS</t>
  </si>
  <si>
    <t>M. Wardihadi</t>
  </si>
  <si>
    <t>8306663-Z</t>
  </si>
  <si>
    <t>wardihadi@pln.co.id</t>
  </si>
  <si>
    <t>DM RENSIS</t>
  </si>
  <si>
    <t>Jimmy H Gultom</t>
  </si>
  <si>
    <t>8711214 Z</t>
  </si>
  <si>
    <t>jimmy.gultom@pln.co.id</t>
  </si>
  <si>
    <t>Lambas                R Pasaribu</t>
  </si>
  <si>
    <t>7904005G</t>
  </si>
  <si>
    <t>lrlambas.pasaribu@pln.co.id</t>
  </si>
  <si>
    <t>Komang Parmita</t>
  </si>
  <si>
    <t>7095127R</t>
  </si>
  <si>
    <t>komangparmita@pln.co.id</t>
  </si>
  <si>
    <t>Manajer Senior</t>
  </si>
  <si>
    <t>DONNY</t>
  </si>
  <si>
    <t>8007058Z</t>
  </si>
  <si>
    <t>DONNY@pln.co.id</t>
  </si>
  <si>
    <t>SLAMET SUNARTO</t>
  </si>
  <si>
    <t>6995015D</t>
  </si>
  <si>
    <t>slamet.sunarto@pln.co.id</t>
  </si>
  <si>
    <t>SUDJARWO</t>
  </si>
  <si>
    <t>6994009D</t>
  </si>
  <si>
    <t>djarwo@pln.co.id</t>
  </si>
  <si>
    <t>KIT JBT</t>
  </si>
  <si>
    <t>Yudhi Juliardiyanto Nugroho</t>
  </si>
  <si>
    <t>yudhi.juliardiyanto@pln.co.id</t>
  </si>
  <si>
    <t>Insani Shinta Noor Pratiwi</t>
  </si>
  <si>
    <t>insani.shinta@pln.co.id</t>
  </si>
  <si>
    <t>Tatha Tiaramadha</t>
  </si>
  <si>
    <t>t.tiaramadha@pln.co.id</t>
  </si>
  <si>
    <t>KIT Tanjung Jati B</t>
  </si>
  <si>
    <t>Basuki Sugiharto</t>
  </si>
  <si>
    <t>UIP Pembangkit Sumatera</t>
  </si>
  <si>
    <t>UIP Sumatera Bagian Utara</t>
  </si>
  <si>
    <t>UIP Sumatera Bagian Tengah</t>
  </si>
  <si>
    <t>UIP Sumatera Bagian Selatan</t>
  </si>
  <si>
    <t>Pembangkitan Sumatera Bagian Utara</t>
  </si>
  <si>
    <t>Pembangkitan Sumatera Bagian Selatan</t>
  </si>
  <si>
    <t>P3B Sumatera</t>
  </si>
  <si>
    <t>Wilayah Aceh</t>
  </si>
  <si>
    <t>Wilayah Sumatera Utara</t>
  </si>
  <si>
    <t>Wilayah Riau dan Kep Riau</t>
  </si>
  <si>
    <t>Wilayah Sumatera Barat</t>
  </si>
  <si>
    <t>Wilayah Sumsel, Jambi dan Bengkulu</t>
  </si>
  <si>
    <t>Wilayah Bangka dan Belitung</t>
  </si>
  <si>
    <t>Distribusi Lampung</t>
  </si>
  <si>
    <t>Regional</t>
  </si>
  <si>
    <t>Bidang</t>
  </si>
  <si>
    <t>Sumatera</t>
  </si>
  <si>
    <t>Perencanaan</t>
  </si>
  <si>
    <t>Anggaran</t>
  </si>
  <si>
    <r>
      <rPr>
        <i/>
        <sz val="11"/>
        <color theme="1"/>
        <rFont val="Calibri"/>
        <family val="2"/>
        <scheme val="minor"/>
      </rPr>
      <t xml:space="preserve">dummy </t>
    </r>
    <r>
      <rPr>
        <sz val="11"/>
        <color theme="1"/>
        <rFont val="Calibri"/>
        <family val="2"/>
        <charset val="1"/>
        <scheme val="minor"/>
      </rPr>
      <t>UIP SBU</t>
    </r>
  </si>
  <si>
    <t>UIP Interkoneksi Sumatera Jawa</t>
  </si>
  <si>
    <t>UIP Jawa Bagian Barat</t>
  </si>
  <si>
    <t>Distribusi Jakarta Raya</t>
  </si>
  <si>
    <t>Distribusi Banten</t>
  </si>
  <si>
    <t>Transmisi Jawa Bagian Barat</t>
  </si>
  <si>
    <t>Pembangkitan Jawa Bagian Barat</t>
  </si>
  <si>
    <t>Jawa Bagian Barat</t>
  </si>
  <si>
    <t>Jawa Bagian Tengah</t>
  </si>
  <si>
    <t>UIP Jawa Bagian Tengah I</t>
  </si>
  <si>
    <t>UIP Jawa Bagian Tengah II</t>
  </si>
  <si>
    <t>Distribusi Jawa Barat</t>
  </si>
  <si>
    <t>Distribusi Jawa Tengah</t>
  </si>
  <si>
    <t>Pembangkitan Tj Jati B</t>
  </si>
  <si>
    <t>Transmisi Jawa Bagian Tengah</t>
  </si>
  <si>
    <t>Pusat Pengatur Beban</t>
  </si>
  <si>
    <t>Pembangkitan Jawa Bagian Tengah</t>
  </si>
  <si>
    <t>Jawa Bagian Timur dan Nusa Tenggara</t>
  </si>
  <si>
    <t>UIP Jawa Bagian Timur dan Bali I</t>
  </si>
  <si>
    <t>UIP Jawa Bagian Timur dan Bali II</t>
  </si>
  <si>
    <t>UIP Nusa Tenggara</t>
  </si>
  <si>
    <t>Distribusi Jawa Timur</t>
  </si>
  <si>
    <t>Distribusi Bali</t>
  </si>
  <si>
    <t>Transmisi Jawa Bagian Timur dan Bali</t>
  </si>
  <si>
    <t>Nusa Tenggara Barat</t>
  </si>
  <si>
    <t>Nusa Tenggara Timur</t>
  </si>
  <si>
    <t>Pembangkitan Jawa Bagian Timur</t>
  </si>
  <si>
    <t>UIP Kalimantan Bagian Barat</t>
  </si>
  <si>
    <t>Kalimantan</t>
  </si>
  <si>
    <t>UIP Kalimantan Bagian Tengah</t>
  </si>
  <si>
    <r>
      <rPr>
        <i/>
        <sz val="11"/>
        <color theme="1"/>
        <rFont val="Calibri"/>
        <family val="2"/>
        <scheme val="minor"/>
      </rPr>
      <t xml:space="preserve">dummy </t>
    </r>
    <r>
      <rPr>
        <sz val="11"/>
        <color theme="1"/>
        <rFont val="Calibri"/>
        <family val="2"/>
        <charset val="1"/>
        <scheme val="minor"/>
      </rPr>
      <t>UIP KALBAGTENG</t>
    </r>
  </si>
  <si>
    <t>UIP Kalimantan Bagian Timur</t>
  </si>
  <si>
    <t>Kalimantan Barat</t>
  </si>
  <si>
    <t>Kalimantan Selatan dan Kalimantan Tengah</t>
  </si>
  <si>
    <t>Kalimantan Timur dan Kalimantan Utara</t>
  </si>
  <si>
    <t>Sulawesi</t>
  </si>
  <si>
    <t>UIP Sulawesi Bagian Utara</t>
  </si>
  <si>
    <t>UIP Sulawesi Bagian Selatan</t>
  </si>
  <si>
    <t>Sulawesi Utara, Tengah dan Gorontalo</t>
  </si>
  <si>
    <t>Sulawesi Selatan, Tenggara dan Barat</t>
  </si>
  <si>
    <t>Maluku dan Papua</t>
  </si>
  <si>
    <t>UIP Maluku</t>
  </si>
  <si>
    <t>UIP Papua</t>
  </si>
  <si>
    <t>Maluku</t>
  </si>
  <si>
    <t>Papua dan Papua Barat</t>
  </si>
  <si>
    <t>Pusat pusat</t>
  </si>
  <si>
    <t>Pusdiklat</t>
  </si>
  <si>
    <t>Pusertif</t>
  </si>
  <si>
    <t>Puslitbang</t>
  </si>
  <si>
    <t>Pusenlis</t>
  </si>
  <si>
    <t>Pusharlis</t>
  </si>
  <si>
    <t>Pusmankon</t>
  </si>
  <si>
    <r>
      <rPr>
        <i/>
        <sz val="11"/>
        <color theme="1"/>
        <rFont val="Calibri"/>
        <family val="2"/>
        <scheme val="minor"/>
      </rPr>
      <t xml:space="preserve">dummy </t>
    </r>
    <r>
      <rPr>
        <sz val="11"/>
        <color theme="1"/>
        <rFont val="Calibri"/>
        <family val="2"/>
        <charset val="1"/>
        <scheme val="minor"/>
      </rPr>
      <t>Kantor Pusat</t>
    </r>
  </si>
  <si>
    <t>Anak Perusahaan</t>
  </si>
  <si>
    <t>PLN Batam</t>
  </si>
  <si>
    <t>Icon +</t>
  </si>
  <si>
    <r>
      <rPr>
        <i/>
        <sz val="11"/>
        <color theme="1"/>
        <rFont val="Calibri"/>
        <family val="2"/>
        <scheme val="minor"/>
      </rPr>
      <t xml:space="preserve">dummy </t>
    </r>
    <r>
      <rPr>
        <sz val="11"/>
        <color theme="1"/>
        <rFont val="Calibri"/>
        <family val="2"/>
        <charset val="1"/>
        <scheme val="minor"/>
      </rPr>
      <t>Icon +</t>
    </r>
  </si>
  <si>
    <r>
      <rPr>
        <i/>
        <sz val="11"/>
        <color theme="1"/>
        <rFont val="Calibri"/>
        <family val="2"/>
        <scheme val="minor"/>
      </rPr>
      <t>dummy</t>
    </r>
    <r>
      <rPr>
        <sz val="11"/>
        <color theme="1"/>
        <rFont val="Calibri"/>
        <family val="2"/>
        <scheme val="minor"/>
      </rPr>
      <t>PLN E</t>
    </r>
  </si>
  <si>
    <t>PLN Tarakan</t>
  </si>
  <si>
    <t>PLN Enjinering</t>
  </si>
  <si>
    <t>PLN Batu Bara</t>
  </si>
  <si>
    <r>
      <rPr>
        <i/>
        <sz val="11"/>
        <color theme="1"/>
        <rFont val="Calibri"/>
        <family val="2"/>
        <scheme val="minor"/>
      </rPr>
      <t>dummy</t>
    </r>
    <r>
      <rPr>
        <sz val="11"/>
        <color theme="1"/>
        <rFont val="Calibri"/>
        <family val="2"/>
        <scheme val="minor"/>
      </rPr>
      <t>PLN BB</t>
    </r>
  </si>
  <si>
    <t>Bahtera Adi Guna</t>
  </si>
  <si>
    <t>Haleyora Power</t>
  </si>
  <si>
    <t>PLN Gas dan Geothermal</t>
  </si>
  <si>
    <t>Mochammad Rizky Ramdhani</t>
  </si>
  <si>
    <t>9214299ZY</t>
  </si>
  <si>
    <t>mrizky.ramdhani@pln.co.id</t>
  </si>
  <si>
    <t>Dang Iwan Narawisastera</t>
  </si>
  <si>
    <t>6595126B</t>
  </si>
  <si>
    <t>di_iwan@pln.co.id</t>
  </si>
  <si>
    <t>Muhammad Ikhsan</t>
  </si>
  <si>
    <t>92161372ZY</t>
  </si>
  <si>
    <t>ikhsanhmr@pln.co.id</t>
  </si>
  <si>
    <t>ASSISTANT ANALYST SISTEM TEKNOLOGI INFORMASI</t>
  </si>
  <si>
    <t>Ricardo Sijabat</t>
  </si>
  <si>
    <t>ricardo.sijabat</t>
  </si>
  <si>
    <t>binara nainggolan</t>
  </si>
  <si>
    <t>Aswir</t>
  </si>
  <si>
    <t>7394187B</t>
  </si>
  <si>
    <t>Yepi Rohiman</t>
  </si>
  <si>
    <t>92174010ZY</t>
  </si>
  <si>
    <t>yepi.rohiman</t>
  </si>
  <si>
    <t>AGUS RISFIAN NOOR</t>
  </si>
  <si>
    <t>Faisal Amri</t>
  </si>
  <si>
    <t>faisal.amri</t>
  </si>
  <si>
    <t>SULISTYORINI</t>
  </si>
  <si>
    <t>sulistyorini@pln.co.id</t>
  </si>
  <si>
    <t>PATAR SITUMORANG</t>
  </si>
  <si>
    <t>patar.situmorang@pln.co.id</t>
  </si>
  <si>
    <t>DELMON SIAHAAN</t>
  </si>
  <si>
    <t>delmon.siahaan@pln.co.id</t>
  </si>
  <si>
    <t>Herman</t>
  </si>
  <si>
    <t>8609797Z</t>
  </si>
  <si>
    <t>HERMAN4@pln.co.id</t>
  </si>
  <si>
    <t>Doris Frida A. Ambarita</t>
  </si>
  <si>
    <t>doris.frida@pln.co.id</t>
  </si>
  <si>
    <t>HADI SAPUTRA</t>
  </si>
  <si>
    <t>AGUS PRASETYO</t>
  </si>
  <si>
    <t>agus.prasetyo2@pln.co.id</t>
  </si>
  <si>
    <t>Amalia</t>
  </si>
  <si>
    <t>amalia1@pln.co.id</t>
  </si>
  <si>
    <t>JA Kelayakan Investasi Kelistrikan</t>
  </si>
  <si>
    <t>Ahkmad Kharis Kurniawan</t>
  </si>
  <si>
    <t>ahkmad.kharis@pln.co.id</t>
  </si>
  <si>
    <t>JA Anggaran Investasi</t>
  </si>
  <si>
    <t>Agustian M</t>
  </si>
  <si>
    <t>gurit.bagaskoro@pln.co.id</t>
  </si>
  <si>
    <t>Gurit Bagaskoro</t>
  </si>
  <si>
    <t>Irva Murtafiah</t>
  </si>
  <si>
    <t>irva.murtafiah@pln.co.id</t>
  </si>
  <si>
    <t>AN KELAYAKAN INV KELIST</t>
  </si>
  <si>
    <t>Antonius Uyuto</t>
  </si>
  <si>
    <t>antonius.uyuto@pln.co.id</t>
  </si>
  <si>
    <t>encep.suhayat</t>
  </si>
  <si>
    <t>encep.suhayat@pln.co.id</t>
  </si>
  <si>
    <t>NURYASFIN</t>
  </si>
  <si>
    <t>M.SYARIF HIDAYAT</t>
  </si>
  <si>
    <t>8408001J</t>
  </si>
  <si>
    <t>8208121Z</t>
  </si>
  <si>
    <t>Agusprasetiawan Mukti W</t>
  </si>
  <si>
    <t>7804001J</t>
  </si>
  <si>
    <t>iwan@pln.co.id</t>
  </si>
  <si>
    <t>PLT. DM RENUS</t>
  </si>
  <si>
    <t>Elfis Gusman</t>
  </si>
  <si>
    <t>7094166J</t>
  </si>
  <si>
    <t>elfis.gusman@pln.co.id</t>
  </si>
  <si>
    <t>PLT. DM ANGGARAN</t>
  </si>
  <si>
    <t>AHMAD FIRMAN</t>
  </si>
  <si>
    <t>ahmad.firman@pln.co.id</t>
  </si>
  <si>
    <t>Ronial Martriwansyah</t>
  </si>
  <si>
    <t>Muhammad Aminuddin</t>
  </si>
  <si>
    <t>7907035Z</t>
  </si>
  <si>
    <t>M. RIDWAN</t>
  </si>
  <si>
    <t>m.ridwan78@pln.co.id</t>
  </si>
  <si>
    <t>A. User Bagian Perencanaan RKAU/RKAP Perusahaan</t>
  </si>
  <si>
    <t>No.</t>
  </si>
  <si>
    <t>Urutan</t>
  </si>
  <si>
    <t>LAMPIRAN 2 - USER E-BUDGET</t>
  </si>
  <si>
    <t>SEMULA</t>
  </si>
  <si>
    <t>MENJADI</t>
  </si>
  <si>
    <t>PT PLN (Persero)</t>
  </si>
  <si>
    <t>UIP Pembangkitan Sumatera</t>
  </si>
  <si>
    <t>UIP …</t>
  </si>
  <si>
    <t>Senior Manajer (Setara)</t>
  </si>
  <si>
    <t>Pilihan Unit:</t>
  </si>
  <si>
    <t>APBA - Bahtera Adiguna</t>
  </si>
  <si>
    <t>APBB - Batu Bara</t>
  </si>
  <si>
    <t>APBT - PLN Batam</t>
  </si>
  <si>
    <t>APEJ - PLN E</t>
  </si>
  <si>
    <t>APGG - Gas &amp; Geothermal</t>
  </si>
  <si>
    <t>APHA - Haleyora</t>
  </si>
  <si>
    <t>APIC - ICON +</t>
  </si>
  <si>
    <t>APIP - Indonesia Power</t>
  </si>
  <si>
    <t>APJB - PJB</t>
  </si>
  <si>
    <t>APMH - Majapahit Holding</t>
  </si>
  <si>
    <t>APTR - PLN Tarakan</t>
  </si>
  <si>
    <t>DBTN - UID Banten</t>
  </si>
  <si>
    <t>DDKI - UID Jakarta Raya</t>
  </si>
  <si>
    <t>DJBB - UID Jawa Barat</t>
  </si>
  <si>
    <t>DJBI - UID Bali</t>
  </si>
  <si>
    <t>DJBT - UID Jawa Timur</t>
  </si>
  <si>
    <t>DJTY - UID Jawa Tengah &amp; DIY</t>
  </si>
  <si>
    <t>DLPG - UID Lampung</t>
  </si>
  <si>
    <t>KLKT - UIKL Kalimantan</t>
  </si>
  <si>
    <t>KLSW - UIKL Sulawesi</t>
  </si>
  <si>
    <t>KPST - Kantor Pusat</t>
  </si>
  <si>
    <t>KSBS - UIK SBS</t>
  </si>
  <si>
    <t>KSBU - UIK SBU</t>
  </si>
  <si>
    <t>KTJB - UIK TJB</t>
  </si>
  <si>
    <t>P2BJ - UIP2B</t>
  </si>
  <si>
    <t>P3BS - UIP3B Sumatera</t>
  </si>
  <si>
    <t>PEKL - PUSENLIS</t>
  </si>
  <si>
    <t>PMKI - PUSMANPRO</t>
  </si>
  <si>
    <t>PPDL - PUSDIKLAT</t>
  </si>
  <si>
    <t>PPDP - PUSLITBANG</t>
  </si>
  <si>
    <t>PPKL - PUSHARLIS</t>
  </si>
  <si>
    <t>PSER - PUSERTIF</t>
  </si>
  <si>
    <t>RJBB - Region Jawa Bagian Barat</t>
  </si>
  <si>
    <t>RJBT - Region Jawa Bagian Tengah</t>
  </si>
  <si>
    <t>RJTN - Region Jawa Timur Bali Nusa Tenggara</t>
  </si>
  <si>
    <t>RKAL - Regional Kalimantan</t>
  </si>
  <si>
    <t>RMAP - Regional Maluku Papua</t>
  </si>
  <si>
    <t>RSUL - Regional Sulawesi</t>
  </si>
  <si>
    <t>RSUM - Regional Sumatra</t>
  </si>
  <si>
    <t>TJBB - UIT TJBB</t>
  </si>
  <si>
    <t>TJBT - UIT TJBT</t>
  </si>
  <si>
    <t>TJTB - UIT TJBTB</t>
  </si>
  <si>
    <t>UISJ - UIP Interkoneksi SJ (Eks. UIP IV)</t>
  </si>
  <si>
    <t>UJB1 - UIP JBTB I (Eks. UIP VII)</t>
  </si>
  <si>
    <t>UJB2 - UIP JBTB II (Eks.UIP VIII)</t>
  </si>
  <si>
    <t>UJBB - UIP JBB (Eks. UIP V)</t>
  </si>
  <si>
    <t>UJT1 - UIP JBT I (Eks. UIP VI)</t>
  </si>
  <si>
    <t>UJT2 - UIP JBT II (Eks. UIP XVI)</t>
  </si>
  <si>
    <t>UKBB - UIP Kalbagbar</t>
  </si>
  <si>
    <t>UKBG - UIP Kalbagteng (Eks. UIP IX)</t>
  </si>
  <si>
    <t>UKBT - UIP Kalbagtim (Eks. UIP X)</t>
  </si>
  <si>
    <t>UKSU - UIP Kit Sumatera (Eks. UIP I)</t>
  </si>
  <si>
    <t>UMMU - UIP Maluku (Eks. UIP XV)</t>
  </si>
  <si>
    <t>UNTG - UIP Nusa Tenggara (Eks. UIP XI)</t>
  </si>
  <si>
    <t>UP2B - UIP Papua (Eks. UIP XIV)</t>
  </si>
  <si>
    <t>USBG - UIP Sumbagteng</t>
  </si>
  <si>
    <t>USBS - UIP Sumbagsel (Eks. UIP III)</t>
  </si>
  <si>
    <t>USBU - UIP Sumbagut (Eks.UIP II)</t>
  </si>
  <si>
    <t>USLS - UIP Sulbagsel (Eks.UIP XIII)</t>
  </si>
  <si>
    <t>USLU - UIP Sulbagut (Eks. UIP XII)</t>
  </si>
  <si>
    <t>WBBL - UIW Bangka Belitung</t>
  </si>
  <si>
    <t>WKBB - UIW Kalbar</t>
  </si>
  <si>
    <t>WKST - UIW Kalselteng</t>
  </si>
  <si>
    <t>WKTU - UIW Kaltim&amp;Utara</t>
  </si>
  <si>
    <t>WMMU - UIW Maluku&amp;Malut</t>
  </si>
  <si>
    <t>WNAD - UIW Aceh</t>
  </si>
  <si>
    <t>WNTB - UIW NTB</t>
  </si>
  <si>
    <t>WNTT - UIW NTT</t>
  </si>
  <si>
    <t>WP2B - UIW Papua&amp;Papua Brt</t>
  </si>
  <si>
    <t>WRKR - UIW Riau &amp; Kep Riau</t>
  </si>
  <si>
    <t>WSBB - UIW Sumatera Barat</t>
  </si>
  <si>
    <t>WSBU - UIW Sumatera Utara</t>
  </si>
  <si>
    <t>WSJB - UIW S2JB</t>
  </si>
  <si>
    <t>WSSB - UIW Sulselrabar</t>
  </si>
  <si>
    <t>WSUT - UIW Suluttenggo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</si>
</sst>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41" formatCode="_(* #,##0_);_(* \(#,##0\);_(* &quot;-&quot;_);_(@_)"/>
    <numFmt numFmtId="43" formatCode="_(* #,##0.00_);_(* \(#,##0.00\);_(* &quot;-&quot;??_);_(@_)"/>
    <numFmt numFmtId="164" formatCode="&quot;Rp&quot;#,##0;\-&quot;Rp&quot;#,##0"/>
    <numFmt numFmtId="165" formatCode="&quot;Rp&quot;#,##0;[Red]\-&quot;Rp&quot;#,##0"/>
    <numFmt numFmtId="166" formatCode="_-* #,##0_-;\-* #,##0_-;_-* &quot;-&quot;_-;_-@_-"/>
    <numFmt numFmtId="167" formatCode="_-* #,##0.00_-;\-* #,##0.00_-;_-* &quot;-&quot;??_-;_-@_-"/>
    <numFmt numFmtId="168" formatCode="_(* #,##0_);_(* \(#,##0\);_(* &quot;-&quot;??_);_(@_)"/>
    <numFmt numFmtId="169" formatCode="[$-409]d\-mmm\-yy;@"/>
    <numFmt numFmtId="170" formatCode="#,##0;\-#,##0;&quot;-&quot;"/>
    <numFmt numFmtId="171" formatCode="mmmm\-yy"/>
    <numFmt numFmtId="172" formatCode="_ &quot;\&quot;* #,##0.00_ ;_ &quot;\&quot;* &quot;\&quot;&quot;\&quot;&quot;\&quot;&quot;\&quot;&quot;\&quot;&quot;\&quot;\-#,##0.00_ ;_ &quot;\&quot;* &quot;-&quot;??_ ;_ @_ "/>
    <numFmt numFmtId="173" formatCode="mmm\.yy"/>
    <numFmt numFmtId="174" formatCode="d\.m\.yy\ h:mm"/>
    <numFmt numFmtId="175" formatCode="0&quot;  &quot;"/>
    <numFmt numFmtId="176" formatCode="\(0%\)"/>
    <numFmt numFmtId="177" formatCode="0.000_)"/>
    <numFmt numFmtId="178" formatCode="_([$Rp-421]* #,##0_);_([$Rp-421]* \(#,##0\);_([$Rp-421]* &quot;-&quot;??_);_(@_)"/>
    <numFmt numFmtId="179" formatCode="_ * #,##0_ ;_ * \-#,##0_ ;_ * &quot;-&quot;_ ;_ @_ "/>
    <numFmt numFmtId="180" formatCode="_(###0_);_(\-###0_);_(0_);_(@_)"/>
    <numFmt numFmtId="181" formatCode="#,##0.00;[Red]#,##0.00"/>
    <numFmt numFmtId="182" formatCode="_ * #,##0.00_ ;_ * \-#,##0.00_ ;_ * &quot;-&quot;??_ ;_ @_ "/>
    <numFmt numFmtId="183" formatCode="#,##0.00000_);\(#,##0.00000\)"/>
  </numFmts>
  <fonts count="92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u/>
      <sz val="11"/>
      <color theme="10"/>
      <name val="Calibri"/>
      <family val="2"/>
      <scheme val="minor"/>
    </font>
    <font>
      <b/>
      <sz val="11"/>
      <color theme="1"/>
      <name val="Tahoma"/>
      <family val="2"/>
    </font>
    <font>
      <sz val="11"/>
      <color theme="1"/>
      <name val="Tahoma"/>
      <family val="2"/>
    </font>
    <font>
      <sz val="12"/>
      <color theme="1"/>
      <name val="Arial"/>
      <family val="2"/>
    </font>
    <font>
      <u/>
      <sz val="11"/>
      <color theme="10"/>
      <name val="Calibri"/>
      <family val="2"/>
      <charset val="1"/>
      <scheme val="minor"/>
    </font>
    <font>
      <sz val="11"/>
      <color indexed="8"/>
      <name val="Arial"/>
      <family val="2"/>
    </font>
    <font>
      <b/>
      <sz val="11"/>
      <color indexed="9"/>
      <name val="Arial"/>
      <family val="2"/>
    </font>
    <font>
      <sz val="11"/>
      <color indexed="10"/>
      <name val="Arial"/>
      <family val="2"/>
    </font>
    <font>
      <i/>
      <sz val="11"/>
      <color indexed="23"/>
      <name val="Arial"/>
      <family val="2"/>
    </font>
    <font>
      <b/>
      <sz val="11"/>
      <color indexed="8"/>
      <name val="Arial"/>
      <family val="2"/>
    </font>
    <font>
      <sz val="11"/>
      <color indexed="9"/>
      <name val="Arial"/>
      <family val="2"/>
    </font>
    <font>
      <u/>
      <sz val="11"/>
      <color indexed="4"/>
      <name val="Arial"/>
      <family val="2"/>
    </font>
    <font>
      <sz val="11"/>
      <color rgb="FF006100"/>
      <name val="Arial"/>
      <family val="2"/>
    </font>
    <font>
      <sz val="11"/>
      <color rgb="FF9C0006"/>
      <name val="Arial"/>
      <family val="2"/>
    </font>
    <font>
      <b/>
      <sz val="18"/>
      <color rgb="FF1F4A7E"/>
      <name val="Cambria"/>
      <family val="2"/>
    </font>
    <font>
      <b/>
      <sz val="15"/>
      <color rgb="FF1F4A7E"/>
      <name val="Arial"/>
      <family val="2"/>
    </font>
    <font>
      <b/>
      <sz val="13"/>
      <color rgb="FF1F4A7E"/>
      <name val="Arial"/>
      <family val="2"/>
    </font>
    <font>
      <b/>
      <sz val="11"/>
      <color rgb="FF1F4A7E"/>
      <name val="Arial"/>
      <family val="2"/>
    </font>
    <font>
      <b/>
      <sz val="11"/>
      <color rgb="FFFA7D00"/>
      <name val="Arial"/>
      <family val="2"/>
    </font>
    <font>
      <sz val="11"/>
      <color rgb="FF3F3F76"/>
      <name val="Arial"/>
      <family val="2"/>
    </font>
    <font>
      <b/>
      <sz val="11"/>
      <color rgb="FF3F3F3F"/>
      <name val="Arial"/>
      <family val="2"/>
    </font>
    <font>
      <sz val="11"/>
      <color rgb="FF9C6500"/>
      <name val="Arial"/>
      <family val="2"/>
    </font>
    <font>
      <sz val="11"/>
      <color rgb="FFFA7D00"/>
      <name val="Arial"/>
      <family val="2"/>
    </font>
    <font>
      <sz val="11"/>
      <name val="Calibri"/>
      <family val="2"/>
      <charset val="1"/>
      <scheme val="minor"/>
    </font>
    <font>
      <sz val="7"/>
      <color theme="1"/>
      <name val="Times New Roman"/>
      <family val="1"/>
    </font>
    <font>
      <sz val="10"/>
      <color theme="1"/>
      <name val="Times New Roman"/>
      <family val="1"/>
    </font>
    <font>
      <b/>
      <sz val="11"/>
      <color theme="1"/>
      <name val="Calibri"/>
      <family val="2"/>
    </font>
    <font>
      <b/>
      <sz val="14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</font>
    <font>
      <b/>
      <sz val="11"/>
      <color theme="1"/>
      <name val="Arial"/>
      <family val="2"/>
    </font>
    <font>
      <b/>
      <sz val="7"/>
      <color theme="1"/>
      <name val="Times New Roman"/>
      <family val="1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9"/>
      <name val="Calibri"/>
      <family val="2"/>
    </font>
    <font>
      <sz val="11"/>
      <color indexed="8"/>
      <name val="Calibri"/>
      <family val="2"/>
      <charset val="1"/>
    </font>
    <font>
      <sz val="11"/>
      <color indexed="9"/>
      <name val="Calibri"/>
      <family val="2"/>
      <charset val="1"/>
    </font>
    <font>
      <sz val="10"/>
      <name val="Tahoma"/>
      <family val="2"/>
    </font>
    <font>
      <sz val="12"/>
      <name val="¹UAAA¼"/>
      <family val="3"/>
      <charset val="255"/>
    </font>
    <font>
      <sz val="8"/>
      <name val="Times New Roman"/>
      <family val="1"/>
    </font>
    <font>
      <sz val="10"/>
      <color indexed="8"/>
      <name val="Arial"/>
      <family val="2"/>
    </font>
    <font>
      <sz val="11"/>
      <color indexed="20"/>
      <name val="Calibri"/>
      <family val="2"/>
      <charset val="1"/>
    </font>
    <font>
      <sz val="11"/>
      <color indexed="17"/>
      <name val="Calibri"/>
      <family val="2"/>
      <charset val="1"/>
    </font>
    <font>
      <sz val="10"/>
      <name val="Times"/>
      <family val="1"/>
    </font>
    <font>
      <sz val="10"/>
      <name val="Arial"/>
      <family val="2"/>
    </font>
    <font>
      <sz val="7"/>
      <name val="Times New Roman"/>
      <family val="1"/>
    </font>
    <font>
      <b/>
      <sz val="11"/>
      <color indexed="52"/>
      <name val="Calibri"/>
      <family val="2"/>
    </font>
    <font>
      <b/>
      <sz val="11"/>
      <color indexed="52"/>
      <name val="Calibri"/>
      <family val="2"/>
      <charset val="1"/>
    </font>
    <font>
      <b/>
      <sz val="11"/>
      <color indexed="9"/>
      <name val="Calibri"/>
      <family val="2"/>
      <charset val="1"/>
    </font>
    <font>
      <sz val="12"/>
      <name val="Helv"/>
    </font>
    <font>
      <b/>
      <sz val="11"/>
      <color indexed="9"/>
      <name val="Calibri"/>
      <family val="2"/>
    </font>
    <font>
      <sz val="12"/>
      <name val="Tms Rmn"/>
    </font>
    <font>
      <sz val="12"/>
      <name val="Times"/>
      <family val="1"/>
    </font>
    <font>
      <sz val="10"/>
      <name val="Book Antiqua"/>
      <family val="1"/>
    </font>
    <font>
      <sz val="11"/>
      <name val="Tms Rmn"/>
      <family val="1"/>
    </font>
    <font>
      <sz val="9"/>
      <name val="Arial"/>
      <family val="2"/>
    </font>
    <font>
      <sz val="12"/>
      <name val="Footlight MT Light"/>
      <family val="1"/>
    </font>
    <font>
      <sz val="12"/>
      <name val="宋体"/>
      <charset val="134"/>
    </font>
    <font>
      <sz val="10"/>
      <name val="Bookman Old Style"/>
      <family val="1"/>
    </font>
    <font>
      <sz val="11"/>
      <color indexed="8"/>
      <name val="Arial Narrow"/>
      <family val="2"/>
      <charset val="1"/>
    </font>
    <font>
      <sz val="10"/>
      <name val="Courier"/>
      <family val="3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theme="10"/>
      <name val="Calibri"/>
      <family val="2"/>
    </font>
    <font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</font>
    <font>
      <b/>
      <sz val="10"/>
      <color theme="1"/>
      <name val="Calibri"/>
      <family val="2"/>
    </font>
    <font>
      <b/>
      <sz val="11"/>
      <color theme="1"/>
      <name val="Calibri"/>
      <family val="2"/>
      <scheme val="minor"/>
    </font>
    <font>
      <u/>
      <sz val="11"/>
      <color rgb="FF800080"/>
      <name val="Calibri"/>
      <family val="2"/>
    </font>
    <font>
      <b/>
      <i/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i/>
      <sz val="11"/>
      <color theme="1"/>
      <name val="Calibri"/>
      <family val="2"/>
      <scheme val="minor"/>
    </font>
  </fonts>
  <fills count="6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9" tint="0.79998168889431442"/>
        <bgColor indexed="65"/>
      </patternFill>
    </fill>
    <fill>
      <patternFill patternType="solid">
        <fgColor rgb="FFDCE5F1"/>
      </patternFill>
    </fill>
    <fill>
      <patternFill patternType="solid">
        <fgColor rgb="FFF2DCDB"/>
      </patternFill>
    </fill>
    <fill>
      <patternFill patternType="solid">
        <fgColor rgb="FFEAF1DD"/>
      </patternFill>
    </fill>
    <fill>
      <patternFill patternType="solid">
        <fgColor rgb="FFE5DFEC"/>
      </patternFill>
    </fill>
    <fill>
      <patternFill patternType="solid">
        <fgColor rgb="FFDBEEF3"/>
      </patternFill>
    </fill>
    <fill>
      <patternFill patternType="solid">
        <fgColor rgb="FFFDE9D9"/>
      </patternFill>
    </fill>
    <fill>
      <patternFill patternType="solid">
        <fgColor rgb="FFB9CCE4"/>
      </patternFill>
    </fill>
    <fill>
      <patternFill patternType="solid">
        <fgColor rgb="FFE6B9B8"/>
      </patternFill>
    </fill>
    <fill>
      <patternFill patternType="solid">
        <fgColor rgb="FFD6E3BC"/>
      </patternFill>
    </fill>
    <fill>
      <patternFill patternType="solid">
        <fgColor rgb="FFCBC0D9"/>
      </patternFill>
    </fill>
    <fill>
      <patternFill patternType="solid">
        <fgColor rgb="FFB7DDE8"/>
      </patternFill>
    </fill>
    <fill>
      <patternFill patternType="solid">
        <fgColor rgb="FFFBD4B4"/>
      </patternFill>
    </fill>
    <fill>
      <patternFill patternType="solid">
        <fgColor rgb="FF96B3D7"/>
      </patternFill>
    </fill>
    <fill>
      <patternFill patternType="solid">
        <fgColor rgb="FFD99694"/>
      </patternFill>
    </fill>
    <fill>
      <patternFill patternType="solid">
        <fgColor rgb="FFC2D69B"/>
      </patternFill>
    </fill>
    <fill>
      <patternFill patternType="solid">
        <fgColor rgb="FFB2A1C6"/>
      </patternFill>
    </fill>
    <fill>
      <patternFill patternType="solid">
        <fgColor rgb="FF94CDDD"/>
      </patternFill>
    </fill>
    <fill>
      <patternFill patternType="solid">
        <fgColor rgb="FFFABF8F"/>
      </patternFill>
    </fill>
    <fill>
      <patternFill patternType="solid">
        <fgColor rgb="FF5181BD"/>
      </patternFill>
    </fill>
    <fill>
      <patternFill patternType="solid">
        <fgColor rgb="FFC0514D"/>
      </patternFill>
    </fill>
    <fill>
      <patternFill patternType="solid">
        <fgColor rgb="FF9ABA58"/>
      </patternFill>
    </fill>
    <fill>
      <patternFill patternType="solid">
        <fgColor rgb="FF7E62A1"/>
      </patternFill>
    </fill>
    <fill>
      <patternFill patternType="solid">
        <fgColor rgb="FF4CACC6"/>
      </patternFill>
    </fill>
    <fill>
      <patternFill patternType="solid">
        <fgColor rgb="FFF7954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12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4"/>
      </patternFill>
    </fill>
    <fill>
      <patternFill patternType="solid">
        <fgColor indexed="55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</fills>
  <borders count="7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medium">
        <color rgb="FF96B3D7"/>
      </bottom>
      <diagonal/>
    </border>
    <border>
      <left/>
      <right/>
      <top style="thin">
        <color rgb="FF5181BD"/>
      </top>
      <bottom style="double">
        <color rgb="FF5181BD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999999"/>
      </left>
      <right style="medium">
        <color rgb="FF999999"/>
      </right>
      <top style="medium">
        <color rgb="FF999999"/>
      </top>
      <bottom style="thick">
        <color rgb="FF666666"/>
      </bottom>
      <diagonal/>
    </border>
    <border>
      <left/>
      <right style="medium">
        <color rgb="FF999999"/>
      </right>
      <top style="medium">
        <color rgb="FF999999"/>
      </top>
      <bottom style="thick">
        <color rgb="FF666666"/>
      </bottom>
      <diagonal/>
    </border>
    <border>
      <left style="medium">
        <color rgb="FF999999"/>
      </left>
      <right style="medium">
        <color rgb="FF999999"/>
      </right>
      <top/>
      <bottom style="medium">
        <color rgb="FF999999"/>
      </bottom>
      <diagonal/>
    </border>
    <border>
      <left/>
      <right style="medium">
        <color rgb="FF999999"/>
      </right>
      <top/>
      <bottom style="medium">
        <color rgb="FF999999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medium">
        <color rgb="FFA4A4A4"/>
      </right>
      <top/>
      <bottom style="medium">
        <color rgb="FFA4A4A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ouble">
        <color auto="1"/>
      </bottom>
      <diagonal/>
    </border>
    <border>
      <left/>
      <right style="medium">
        <color auto="1"/>
      </right>
      <top style="medium">
        <color auto="1"/>
      </top>
      <bottom style="double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9642">
    <xf numFmtId="0" fontId="0" fillId="0" borderId="0"/>
    <xf numFmtId="0" fontId="9" fillId="0" borderId="0" applyNumberFormat="0" applyFill="0" applyBorder="0" applyAlignment="0" applyProtection="0"/>
    <xf numFmtId="0" fontId="14" fillId="0" borderId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21" fillId="2" borderId="0" applyNumberFormat="0" applyBorder="0" applyAlignment="0" applyProtection="0"/>
    <xf numFmtId="0" fontId="22" fillId="3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23" fillId="0" borderId="0" applyNumberFormat="0" applyFill="0" applyBorder="0" applyAlignment="0" applyProtection="0"/>
    <xf numFmtId="0" fontId="24" fillId="0" borderId="23" applyNumberFormat="0" applyFill="0" applyAlignment="0" applyProtection="0"/>
    <xf numFmtId="0" fontId="25" fillId="0" borderId="24" applyNumberFormat="0" applyFill="0" applyAlignment="0" applyProtection="0"/>
    <xf numFmtId="0" fontId="26" fillId="0" borderId="25" applyNumberFormat="0" applyFill="0" applyAlignment="0" applyProtection="0"/>
    <xf numFmtId="0" fontId="26" fillId="0" borderId="0" applyNumberFormat="0" applyFill="0" applyBorder="0" applyAlignment="0" applyProtection="0"/>
    <xf numFmtId="0" fontId="15" fillId="7" borderId="21" applyNumberFormat="0" applyAlignment="0" applyProtection="0"/>
    <xf numFmtId="0" fontId="18" fillId="0" borderId="26" applyNumberFormat="0" applyFill="0" applyAlignment="0" applyProtection="0"/>
    <xf numFmtId="0" fontId="14" fillId="8" borderId="22" applyNumberFormat="0" applyFont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27" fillId="6" borderId="18" applyNumberFormat="0" applyAlignment="0" applyProtection="0"/>
    <xf numFmtId="0" fontId="28" fillId="5" borderId="18" applyNumberFormat="0" applyAlignment="0" applyProtection="0"/>
    <xf numFmtId="0" fontId="29" fillId="6" borderId="19" applyNumberFormat="0" applyAlignment="0" applyProtection="0"/>
    <xf numFmtId="0" fontId="30" fillId="4" borderId="0" applyNumberFormat="0" applyBorder="0" applyAlignment="0" applyProtection="0"/>
    <xf numFmtId="0" fontId="31" fillId="0" borderId="20" applyNumberFormat="0" applyFill="0" applyAlignment="0" applyProtection="0"/>
    <xf numFmtId="0" fontId="7" fillId="0" borderId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4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4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6" fillId="38" borderId="0" applyNumberFormat="0" applyBorder="0" applyAlignment="0" applyProtection="0"/>
    <xf numFmtId="0" fontId="7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4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4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4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4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6" fillId="42" borderId="0" applyNumberFormat="0" applyBorder="0" applyAlignment="0" applyProtection="0"/>
    <xf numFmtId="0" fontId="7" fillId="1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7" fillId="43" borderId="0" applyNumberFormat="0" applyBorder="0" applyAlignment="0" applyProtection="0"/>
    <xf numFmtId="0" fontId="47" fillId="42" borderId="0" applyNumberFormat="0" applyBorder="0" applyAlignment="0" applyProtection="0"/>
    <xf numFmtId="0" fontId="47" fillId="44" borderId="0" applyNumberFormat="0" applyBorder="0" applyAlignment="0" applyProtection="0"/>
    <xf numFmtId="0" fontId="47" fillId="43" borderId="0" applyNumberFormat="0" applyBorder="0" applyAlignment="0" applyProtection="0"/>
    <xf numFmtId="0" fontId="47" fillId="41" borderId="0" applyNumberFormat="0" applyBorder="0" applyAlignment="0" applyProtection="0"/>
    <xf numFmtId="0" fontId="47" fillId="42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4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4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4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4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0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4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4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4" fillId="48" borderId="0" applyNumberFormat="0" applyBorder="0" applyAlignment="0" applyProtection="0"/>
    <xf numFmtId="0" fontId="44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6" fillId="48" borderId="0" applyNumberFormat="0" applyBorder="0" applyAlignment="0" applyProtection="0"/>
    <xf numFmtId="0" fontId="47" fillId="49" borderId="0" applyNumberFormat="0" applyBorder="0" applyAlignment="0" applyProtection="0"/>
    <xf numFmtId="0" fontId="47" fillId="46" borderId="0" applyNumberFormat="0" applyBorder="0" applyAlignment="0" applyProtection="0"/>
    <xf numFmtId="0" fontId="47" fillId="50" borderId="0" applyNumberFormat="0" applyBorder="0" applyAlignment="0" applyProtection="0"/>
    <xf numFmtId="0" fontId="47" fillId="49" borderId="0" applyNumberFormat="0" applyBorder="0" applyAlignment="0" applyProtection="0"/>
    <xf numFmtId="0" fontId="47" fillId="45" borderId="0" applyNumberFormat="0" applyBorder="0" applyAlignment="0" applyProtection="0"/>
    <xf numFmtId="0" fontId="47" fillId="42" borderId="0" applyNumberFormat="0" applyBorder="0" applyAlignment="0" applyProtection="0"/>
    <xf numFmtId="0" fontId="46" fillId="51" borderId="0" applyNumberFormat="0" applyBorder="0" applyAlignment="0" applyProtection="0"/>
    <xf numFmtId="0" fontId="48" fillId="51" borderId="0" applyNumberFormat="0" applyBorder="0" applyAlignment="0" applyProtection="0"/>
    <xf numFmtId="0" fontId="48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46" borderId="0" applyNumberFormat="0" applyBorder="0" applyAlignment="0" applyProtection="0"/>
    <xf numFmtId="0" fontId="48" fillId="46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6" fillId="47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52" borderId="0" applyNumberFormat="0" applyBorder="0" applyAlignment="0" applyProtection="0"/>
    <xf numFmtId="0" fontId="48" fillId="52" borderId="0" applyNumberFormat="0" applyBorder="0" applyAlignment="0" applyProtection="0"/>
    <xf numFmtId="0" fontId="48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4" borderId="0" applyNumberFormat="0" applyBorder="0" applyAlignment="0" applyProtection="0"/>
    <xf numFmtId="0" fontId="48" fillId="54" borderId="0" applyNumberFormat="0" applyBorder="0" applyAlignment="0" applyProtection="0"/>
    <xf numFmtId="0" fontId="73" fillId="54" borderId="0" applyNumberFormat="0" applyBorder="0" applyAlignment="0" applyProtection="0"/>
    <xf numFmtId="0" fontId="73" fillId="54" borderId="0" applyNumberFormat="0" applyBorder="0" applyAlignment="0" applyProtection="0"/>
    <xf numFmtId="0" fontId="73" fillId="54" borderId="0" applyNumberFormat="0" applyBorder="0" applyAlignment="0" applyProtection="0"/>
    <xf numFmtId="0" fontId="48" fillId="54" borderId="0" applyNumberFormat="0" applyBorder="0" applyAlignment="0" applyProtection="0"/>
    <xf numFmtId="0" fontId="48" fillId="54" borderId="0" applyNumberFormat="0" applyBorder="0" applyAlignment="0" applyProtection="0"/>
    <xf numFmtId="0" fontId="48" fillId="53" borderId="0" applyNumberFormat="0" applyBorder="0" applyAlignment="0" applyProtection="0"/>
    <xf numFmtId="0" fontId="48" fillId="46" borderId="0" applyNumberFormat="0" applyBorder="0" applyAlignment="0" applyProtection="0"/>
    <xf numFmtId="0" fontId="48" fillId="50" borderId="0" applyNumberFormat="0" applyBorder="0" applyAlignment="0" applyProtection="0"/>
    <xf numFmtId="0" fontId="48" fillId="49" borderId="0" applyNumberFormat="0" applyBorder="0" applyAlignment="0" applyProtection="0"/>
    <xf numFmtId="0" fontId="48" fillId="53" borderId="0" applyNumberFormat="0" applyBorder="0" applyAlignment="0" applyProtection="0"/>
    <xf numFmtId="0" fontId="48" fillId="42" borderId="0" applyNumberFormat="0" applyBorder="0" applyAlignment="0" applyProtection="0"/>
    <xf numFmtId="0" fontId="49" fillId="55" borderId="0" applyNumberFormat="0" applyBorder="0" applyAlignment="0">
      <alignment horizontal="center"/>
    </xf>
    <xf numFmtId="0" fontId="46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7" borderId="0" applyNumberFormat="0" applyBorder="0" applyAlignment="0" applyProtection="0"/>
    <xf numFmtId="0" fontId="48" fillId="57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48" fillId="57" borderId="0" applyNumberFormat="0" applyBorder="0" applyAlignment="0" applyProtection="0"/>
    <xf numFmtId="0" fontId="48" fillId="57" borderId="0" applyNumberFormat="0" applyBorder="0" applyAlignment="0" applyProtection="0"/>
    <xf numFmtId="0" fontId="46" fillId="58" borderId="0" applyNumberFormat="0" applyBorder="0" applyAlignment="0" applyProtection="0"/>
    <xf numFmtId="0" fontId="48" fillId="58" borderId="0" applyNumberFormat="0" applyBorder="0" applyAlignment="0" applyProtection="0"/>
    <xf numFmtId="0" fontId="48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2" borderId="0" applyNumberFormat="0" applyBorder="0" applyAlignment="0" applyProtection="0"/>
    <xf numFmtId="0" fontId="48" fillId="52" borderId="0" applyNumberFormat="0" applyBorder="0" applyAlignment="0" applyProtection="0"/>
    <xf numFmtId="0" fontId="73" fillId="11" borderId="0" applyNumberFormat="0" applyBorder="0" applyAlignment="0" applyProtection="0"/>
    <xf numFmtId="0" fontId="73" fillId="11" borderId="0" applyNumberFormat="0" applyBorder="0" applyAlignment="0" applyProtection="0"/>
    <xf numFmtId="0" fontId="73" fillId="11" borderId="0" applyNumberFormat="0" applyBorder="0" applyAlignment="0" applyProtection="0"/>
    <xf numFmtId="0" fontId="48" fillId="52" borderId="0" applyNumberFormat="0" applyBorder="0" applyAlignment="0" applyProtection="0"/>
    <xf numFmtId="0" fontId="48" fillId="52" borderId="0" applyNumberFormat="0" applyBorder="0" applyAlignment="0" applyProtection="0"/>
    <xf numFmtId="0" fontId="46" fillId="53" borderId="0" applyNumberFormat="0" applyBorder="0" applyAlignment="0" applyProtection="0"/>
    <xf numFmtId="0" fontId="48" fillId="53" borderId="0" applyNumberFormat="0" applyBorder="0" applyAlignment="0" applyProtection="0"/>
    <xf numFmtId="0" fontId="48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9" borderId="0" applyNumberFormat="0" applyBorder="0" applyAlignment="0" applyProtection="0"/>
    <xf numFmtId="0" fontId="48" fillId="59" borderId="0" applyNumberFormat="0" applyBorder="0" applyAlignment="0" applyProtection="0"/>
    <xf numFmtId="0" fontId="48" fillId="59" borderId="0" applyNumberFormat="0" applyBorder="0" applyAlignment="0" applyProtection="0"/>
    <xf numFmtId="0" fontId="46" fillId="59" borderId="0" applyNumberFormat="0" applyBorder="0" applyAlignment="0" applyProtection="0"/>
    <xf numFmtId="0" fontId="50" fillId="0" borderId="0"/>
    <xf numFmtId="0" fontId="51" fillId="0" borderId="0" applyFont="0" applyFill="0" applyBorder="0" applyAlignment="0" applyProtection="0"/>
    <xf numFmtId="0" fontId="51" fillId="0" borderId="0" applyFont="0" applyFill="0" applyBorder="0" applyAlignment="0" applyProtection="0"/>
    <xf numFmtId="0" fontId="48" fillId="53" borderId="0" applyNumberFormat="0" applyBorder="0" applyAlignment="0" applyProtection="0"/>
    <xf numFmtId="0" fontId="48" fillId="57" borderId="0" applyNumberFormat="0" applyBorder="0" applyAlignment="0" applyProtection="0"/>
    <xf numFmtId="0" fontId="48" fillId="58" borderId="0" applyNumberFormat="0" applyBorder="0" applyAlignment="0" applyProtection="0"/>
    <xf numFmtId="0" fontId="48" fillId="60" borderId="0" applyNumberFormat="0" applyBorder="0" applyAlignment="0" applyProtection="0"/>
    <xf numFmtId="0" fontId="48" fillId="53" borderId="0" applyNumberFormat="0" applyBorder="0" applyAlignment="0" applyProtection="0"/>
    <xf numFmtId="0" fontId="48" fillId="59" borderId="0" applyNumberFormat="0" applyBorder="0" applyAlignment="0" applyProtection="0"/>
    <xf numFmtId="0" fontId="52" fillId="0" borderId="0">
      <alignment horizontal="center" wrapText="1"/>
      <protection locked="0"/>
    </xf>
    <xf numFmtId="0" fontId="51" fillId="0" borderId="0">
      <alignment horizontal="center" wrapText="1"/>
      <protection locked="0"/>
    </xf>
    <xf numFmtId="0" fontId="7" fillId="0" borderId="0" applyFill="0" applyBorder="0">
      <alignment vertical="center"/>
    </xf>
    <xf numFmtId="0" fontId="7" fillId="0" borderId="0" applyFill="0" applyBorder="0">
      <alignment vertical="center"/>
    </xf>
    <xf numFmtId="0" fontId="7" fillId="0" borderId="0" applyFill="0" applyBorder="0">
      <alignment vertical="center"/>
    </xf>
    <xf numFmtId="0" fontId="7" fillId="0" borderId="0" applyFill="0" applyBorder="0">
      <alignment vertical="center"/>
    </xf>
    <xf numFmtId="0" fontId="7" fillId="0" borderId="0" applyFill="0" applyBorder="0">
      <alignment vertical="center"/>
    </xf>
    <xf numFmtId="0" fontId="51" fillId="0" borderId="0" applyFont="0" applyFill="0" applyBorder="0" applyAlignment="0" applyProtection="0"/>
    <xf numFmtId="0" fontId="51" fillId="0" borderId="0" applyFont="0" applyFill="0" applyBorder="0" applyAlignment="0" applyProtection="0"/>
    <xf numFmtId="0" fontId="45" fillId="38" borderId="0" applyNumberFormat="0" applyBorder="0" applyAlignment="0" applyProtection="0"/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45" fillId="38" borderId="0" applyNumberFormat="0" applyBorder="0" applyAlignment="0" applyProtection="0"/>
    <xf numFmtId="0" fontId="54" fillId="39" borderId="0" applyNumberFormat="0" applyBorder="0" applyAlignment="0" applyProtection="0"/>
    <xf numFmtId="0" fontId="53" fillId="38" borderId="0" applyNumberFormat="0" applyBorder="0" applyAlignment="0" applyProtection="0"/>
    <xf numFmtId="0" fontId="51" fillId="0" borderId="0"/>
    <xf numFmtId="169" fontId="50" fillId="0" borderId="0"/>
    <xf numFmtId="170" fontId="55" fillId="0" borderId="0" applyFill="0" applyBorder="0" applyAlignment="0"/>
    <xf numFmtId="171" fontId="56" fillId="0" borderId="0" applyFill="0" applyBorder="0" applyAlignment="0"/>
    <xf numFmtId="172" fontId="56" fillId="0" borderId="0" applyFill="0" applyBorder="0" applyAlignment="0"/>
    <xf numFmtId="165" fontId="7" fillId="0" borderId="0" applyFill="0" applyBorder="0" applyAlignment="0"/>
    <xf numFmtId="165" fontId="7" fillId="0" borderId="0" applyFill="0" applyBorder="0" applyAlignment="0"/>
    <xf numFmtId="165" fontId="7" fillId="0" borderId="0" applyFill="0" applyBorder="0" applyAlignment="0"/>
    <xf numFmtId="165" fontId="7" fillId="0" borderId="0" applyFill="0" applyBorder="0" applyAlignment="0"/>
    <xf numFmtId="165" fontId="7" fillId="0" borderId="0" applyFill="0" applyBorder="0" applyAlignment="0"/>
    <xf numFmtId="165" fontId="7" fillId="0" borderId="0" applyFill="0" applyBorder="0" applyAlignment="0"/>
    <xf numFmtId="165" fontId="7" fillId="0" borderId="0" applyFill="0" applyBorder="0" applyAlignment="0"/>
    <xf numFmtId="165" fontId="7" fillId="0" borderId="0" applyFill="0" applyBorder="0" applyAlignment="0"/>
    <xf numFmtId="165" fontId="7" fillId="0" borderId="0" applyFill="0" applyBorder="0" applyAlignment="0"/>
    <xf numFmtId="165" fontId="7" fillId="0" borderId="0" applyFill="0" applyBorder="0" applyAlignment="0"/>
    <xf numFmtId="173" fontId="57" fillId="0" borderId="0" applyFill="0" applyBorder="0" applyAlignment="0"/>
    <xf numFmtId="174" fontId="57" fillId="0" borderId="0" applyFill="0" applyBorder="0" applyAlignment="0"/>
    <xf numFmtId="175" fontId="57" fillId="0" borderId="0" applyFill="0" applyBorder="0" applyAlignment="0"/>
    <xf numFmtId="164" fontId="7" fillId="0" borderId="0" applyFill="0" applyBorder="0" applyAlignment="0"/>
    <xf numFmtId="164" fontId="7" fillId="0" borderId="0" applyFill="0" applyBorder="0" applyAlignment="0"/>
    <xf numFmtId="164" fontId="7" fillId="0" borderId="0" applyFill="0" applyBorder="0" applyAlignment="0"/>
    <xf numFmtId="164" fontId="7" fillId="0" borderId="0" applyFill="0" applyBorder="0" applyAlignment="0"/>
    <xf numFmtId="164" fontId="7" fillId="0" borderId="0" applyFill="0" applyBorder="0" applyAlignment="0"/>
    <xf numFmtId="164" fontId="7" fillId="0" borderId="0" applyFill="0" applyBorder="0" applyAlignment="0"/>
    <xf numFmtId="164" fontId="7" fillId="0" borderId="0" applyFill="0" applyBorder="0" applyAlignment="0"/>
    <xf numFmtId="164" fontId="7" fillId="0" borderId="0" applyFill="0" applyBorder="0" applyAlignment="0"/>
    <xf numFmtId="164" fontId="7" fillId="0" borderId="0" applyFill="0" applyBorder="0" applyAlignment="0"/>
    <xf numFmtId="164" fontId="7" fillId="0" borderId="0" applyFill="0" applyBorder="0" applyAlignment="0"/>
    <xf numFmtId="166" fontId="7" fillId="0" borderId="0" applyFill="0" applyBorder="0" applyAlignment="0"/>
    <xf numFmtId="166" fontId="7" fillId="0" borderId="0" applyFill="0" applyBorder="0" applyAlignment="0"/>
    <xf numFmtId="166" fontId="7" fillId="0" borderId="0" applyFill="0" applyBorder="0" applyAlignment="0"/>
    <xf numFmtId="166" fontId="7" fillId="0" borderId="0" applyFill="0" applyBorder="0" applyAlignment="0"/>
    <xf numFmtId="166" fontId="7" fillId="0" borderId="0" applyFill="0" applyBorder="0" applyAlignment="0"/>
    <xf numFmtId="166" fontId="7" fillId="0" borderId="0" applyFill="0" applyBorder="0" applyAlignment="0"/>
    <xf numFmtId="166" fontId="7" fillId="0" borderId="0" applyFill="0" applyBorder="0" applyAlignment="0"/>
    <xf numFmtId="166" fontId="7" fillId="0" borderId="0" applyFill="0" applyBorder="0" applyAlignment="0"/>
    <xf numFmtId="166" fontId="7" fillId="0" borderId="0" applyFill="0" applyBorder="0" applyAlignment="0"/>
    <xf numFmtId="166" fontId="7" fillId="0" borderId="0" applyFill="0" applyBorder="0" applyAlignment="0"/>
    <xf numFmtId="165" fontId="7" fillId="0" borderId="0" applyFill="0" applyBorder="0" applyAlignment="0"/>
    <xf numFmtId="165" fontId="7" fillId="0" borderId="0" applyFill="0" applyBorder="0" applyAlignment="0"/>
    <xf numFmtId="165" fontId="7" fillId="0" borderId="0" applyFill="0" applyBorder="0" applyAlignment="0"/>
    <xf numFmtId="165" fontId="7" fillId="0" borderId="0" applyFill="0" applyBorder="0" applyAlignment="0"/>
    <xf numFmtId="165" fontId="7" fillId="0" borderId="0" applyFill="0" applyBorder="0" applyAlignment="0"/>
    <xf numFmtId="165" fontId="7" fillId="0" borderId="0" applyFill="0" applyBorder="0" applyAlignment="0"/>
    <xf numFmtId="165" fontId="7" fillId="0" borderId="0" applyFill="0" applyBorder="0" applyAlignment="0"/>
    <xf numFmtId="165" fontId="7" fillId="0" borderId="0" applyFill="0" applyBorder="0" applyAlignment="0"/>
    <xf numFmtId="165" fontId="7" fillId="0" borderId="0" applyFill="0" applyBorder="0" applyAlignment="0"/>
    <xf numFmtId="165" fontId="7" fillId="0" borderId="0" applyFill="0" applyBorder="0" applyAlignment="0"/>
    <xf numFmtId="0" fontId="58" fillId="49" borderId="38" applyNumberFormat="0" applyAlignment="0" applyProtection="0"/>
    <xf numFmtId="0" fontId="58" fillId="49" borderId="38" applyNumberFormat="0" applyAlignment="0" applyProtection="0"/>
    <xf numFmtId="0" fontId="58" fillId="49" borderId="38" applyNumberFormat="0" applyAlignment="0" applyProtection="0"/>
    <xf numFmtId="0" fontId="58" fillId="49" borderId="38" applyNumberFormat="0" applyAlignment="0" applyProtection="0"/>
    <xf numFmtId="0" fontId="58" fillId="49" borderId="38" applyNumberFormat="0" applyAlignment="0" applyProtection="0"/>
    <xf numFmtId="0" fontId="58" fillId="49" borderId="38" applyNumberFormat="0" applyAlignment="0" applyProtection="0"/>
    <xf numFmtId="0" fontId="58" fillId="49" borderId="38" applyNumberFormat="0" applyAlignment="0" applyProtection="0"/>
    <xf numFmtId="0" fontId="58" fillId="49" borderId="38" applyNumberFormat="0" applyAlignment="0" applyProtection="0"/>
    <xf numFmtId="0" fontId="58" fillId="49" borderId="38" applyNumberFormat="0" applyAlignment="0" applyProtection="0"/>
    <xf numFmtId="0" fontId="58" fillId="49" borderId="38" applyNumberFormat="0" applyAlignment="0" applyProtection="0"/>
    <xf numFmtId="0" fontId="58" fillId="49" borderId="38" applyNumberFormat="0" applyAlignment="0" applyProtection="0"/>
    <xf numFmtId="0" fontId="58" fillId="49" borderId="38" applyNumberFormat="0" applyAlignment="0" applyProtection="0"/>
    <xf numFmtId="0" fontId="58" fillId="49" borderId="38" applyNumberFormat="0" applyAlignment="0" applyProtection="0"/>
    <xf numFmtId="0" fontId="58" fillId="49" borderId="38" applyNumberFormat="0" applyAlignment="0" applyProtection="0"/>
    <xf numFmtId="0" fontId="58" fillId="49" borderId="38" applyNumberFormat="0" applyAlignment="0" applyProtection="0"/>
    <xf numFmtId="0" fontId="58" fillId="49" borderId="38" applyNumberFormat="0" applyAlignment="0" applyProtection="0"/>
    <xf numFmtId="0" fontId="58" fillId="49" borderId="38" applyNumberFormat="0" applyAlignment="0" applyProtection="0"/>
    <xf numFmtId="0" fontId="58" fillId="49" borderId="38" applyNumberFormat="0" applyAlignment="0" applyProtection="0"/>
    <xf numFmtId="0" fontId="58" fillId="49" borderId="38" applyNumberFormat="0" applyAlignment="0" applyProtection="0"/>
    <xf numFmtId="0" fontId="58" fillId="49" borderId="38" applyNumberFormat="0" applyAlignment="0" applyProtection="0"/>
    <xf numFmtId="0" fontId="58" fillId="49" borderId="38" applyNumberFormat="0" applyAlignment="0" applyProtection="0"/>
    <xf numFmtId="0" fontId="58" fillId="49" borderId="38" applyNumberFormat="0" applyAlignment="0" applyProtection="0"/>
    <xf numFmtId="0" fontId="58" fillId="49" borderId="38" applyNumberFormat="0" applyAlignment="0" applyProtection="0"/>
    <xf numFmtId="0" fontId="58" fillId="49" borderId="38" applyNumberFormat="0" applyAlignment="0" applyProtection="0"/>
    <xf numFmtId="0" fontId="59" fillId="49" borderId="38" applyNumberFormat="0" applyAlignment="0" applyProtection="0"/>
    <xf numFmtId="0" fontId="59" fillId="49" borderId="38" applyNumberFormat="0" applyAlignment="0" applyProtection="0"/>
    <xf numFmtId="0" fontId="58" fillId="49" borderId="38" applyNumberFormat="0" applyAlignment="0" applyProtection="0"/>
    <xf numFmtId="0" fontId="56" fillId="44" borderId="39" applyNumberFormat="0" applyFont="0" applyAlignment="0" applyProtection="0"/>
    <xf numFmtId="0" fontId="56" fillId="44" borderId="39" applyNumberFormat="0" applyFont="0" applyAlignment="0" applyProtection="0"/>
    <xf numFmtId="0" fontId="56" fillId="44" borderId="39" applyNumberFormat="0" applyFont="0" applyAlignment="0" applyProtection="0"/>
    <xf numFmtId="0" fontId="56" fillId="44" borderId="39" applyNumberFormat="0" applyFont="0" applyAlignment="0" applyProtection="0"/>
    <xf numFmtId="0" fontId="56" fillId="44" borderId="39" applyNumberFormat="0" applyFont="0" applyAlignment="0" applyProtection="0"/>
    <xf numFmtId="0" fontId="56" fillId="44" borderId="39" applyNumberFormat="0" applyFont="0" applyAlignment="0" applyProtection="0"/>
    <xf numFmtId="0" fontId="56" fillId="44" borderId="39" applyNumberFormat="0" applyFont="0" applyAlignment="0" applyProtection="0"/>
    <xf numFmtId="0" fontId="56" fillId="44" borderId="39" applyNumberFormat="0" applyFont="0" applyAlignment="0" applyProtection="0"/>
    <xf numFmtId="0" fontId="56" fillId="44" borderId="39" applyNumberFormat="0" applyFont="0" applyAlignment="0" applyProtection="0"/>
    <xf numFmtId="0" fontId="56" fillId="44" borderId="39" applyNumberFormat="0" applyFont="0" applyAlignment="0" applyProtection="0"/>
    <xf numFmtId="0" fontId="56" fillId="44" borderId="39" applyNumberFormat="0" applyFont="0" applyAlignment="0" applyProtection="0"/>
    <xf numFmtId="0" fontId="56" fillId="44" borderId="39" applyNumberFormat="0" applyFont="0" applyAlignment="0" applyProtection="0"/>
    <xf numFmtId="0" fontId="60" fillId="61" borderId="40" applyNumberFormat="0" applyAlignment="0" applyProtection="0"/>
    <xf numFmtId="176" fontId="61" fillId="1" borderId="0" applyFill="0" applyBorder="0"/>
    <xf numFmtId="0" fontId="62" fillId="61" borderId="40" applyNumberFormat="0" applyAlignment="0" applyProtection="0"/>
    <xf numFmtId="0" fontId="60" fillId="61" borderId="40" applyNumberFormat="0" applyAlignment="0" applyProtection="0"/>
    <xf numFmtId="0" fontId="60" fillId="61" borderId="40" applyNumberFormat="0" applyAlignment="0" applyProtection="0"/>
    <xf numFmtId="0" fontId="62" fillId="61" borderId="40" applyNumberFormat="0" applyAlignment="0" applyProtection="0"/>
    <xf numFmtId="0" fontId="63" fillId="0" borderId="0"/>
    <xf numFmtId="37" fontId="64" fillId="0" borderId="0"/>
    <xf numFmtId="37" fontId="65" fillId="0" borderId="0"/>
    <xf numFmtId="37" fontId="65" fillId="0" borderId="0"/>
    <xf numFmtId="37" fontId="65" fillId="0" borderId="0"/>
    <xf numFmtId="37" fontId="65" fillId="0" borderId="0"/>
    <xf numFmtId="37" fontId="65" fillId="0" borderId="0"/>
    <xf numFmtId="177" fontId="66" fillId="0" borderId="0"/>
    <xf numFmtId="0" fontId="63" fillId="0" borderId="0"/>
    <xf numFmtId="37" fontId="64" fillId="0" borderId="0"/>
    <xf numFmtId="37" fontId="65" fillId="0" borderId="0"/>
    <xf numFmtId="37" fontId="65" fillId="0" borderId="0"/>
    <xf numFmtId="37" fontId="65" fillId="0" borderId="0"/>
    <xf numFmtId="37" fontId="65" fillId="0" borderId="0"/>
    <xf numFmtId="37" fontId="65" fillId="0" borderId="0"/>
    <xf numFmtId="177" fontId="66" fillId="0" borderId="0"/>
    <xf numFmtId="0" fontId="63" fillId="0" borderId="0"/>
    <xf numFmtId="37" fontId="64" fillId="0" borderId="0"/>
    <xf numFmtId="37" fontId="65" fillId="0" borderId="0"/>
    <xf numFmtId="37" fontId="65" fillId="0" borderId="0"/>
    <xf numFmtId="37" fontId="65" fillId="0" borderId="0"/>
    <xf numFmtId="37" fontId="65" fillId="0" borderId="0"/>
    <xf numFmtId="37" fontId="65" fillId="0" borderId="0"/>
    <xf numFmtId="177" fontId="66" fillId="0" borderId="0"/>
    <xf numFmtId="37" fontId="64" fillId="0" borderId="0"/>
    <xf numFmtId="37" fontId="65" fillId="0" borderId="0"/>
    <xf numFmtId="37" fontId="65" fillId="0" borderId="0"/>
    <xf numFmtId="37" fontId="65" fillId="0" borderId="0"/>
    <xf numFmtId="37" fontId="65" fillId="0" borderId="0"/>
    <xf numFmtId="37" fontId="65" fillId="0" borderId="0"/>
    <xf numFmtId="177" fontId="66" fillId="0" borderId="0"/>
    <xf numFmtId="37" fontId="64" fillId="0" borderId="0"/>
    <xf numFmtId="37" fontId="65" fillId="0" borderId="0"/>
    <xf numFmtId="37" fontId="65" fillId="0" borderId="0"/>
    <xf numFmtId="37" fontId="65" fillId="0" borderId="0"/>
    <xf numFmtId="37" fontId="65" fillId="0" borderId="0"/>
    <xf numFmtId="37" fontId="65" fillId="0" borderId="0"/>
    <xf numFmtId="177" fontId="66" fillId="0" borderId="0"/>
    <xf numFmtId="37" fontId="64" fillId="0" borderId="0"/>
    <xf numFmtId="37" fontId="65" fillId="0" borderId="0"/>
    <xf numFmtId="37" fontId="65" fillId="0" borderId="0"/>
    <xf numFmtId="37" fontId="65" fillId="0" borderId="0"/>
    <xf numFmtId="37" fontId="65" fillId="0" borderId="0"/>
    <xf numFmtId="37" fontId="65" fillId="0" borderId="0"/>
    <xf numFmtId="177" fontId="66" fillId="0" borderId="0"/>
    <xf numFmtId="37" fontId="64" fillId="0" borderId="0"/>
    <xf numFmtId="37" fontId="65" fillId="0" borderId="0"/>
    <xf numFmtId="37" fontId="65" fillId="0" borderId="0"/>
    <xf numFmtId="37" fontId="65" fillId="0" borderId="0"/>
    <xf numFmtId="37" fontId="65" fillId="0" borderId="0"/>
    <xf numFmtId="37" fontId="65" fillId="0" borderId="0"/>
    <xf numFmtId="177" fontId="66" fillId="0" borderId="0"/>
    <xf numFmtId="37" fontId="64" fillId="0" borderId="0"/>
    <xf numFmtId="37" fontId="65" fillId="0" borderId="0"/>
    <xf numFmtId="37" fontId="65" fillId="0" borderId="0"/>
    <xf numFmtId="37" fontId="65" fillId="0" borderId="0"/>
    <xf numFmtId="37" fontId="65" fillId="0" borderId="0"/>
    <xf numFmtId="37" fontId="65" fillId="0" borderId="0"/>
    <xf numFmtId="177" fontId="66" fillId="0" borderId="0"/>
    <xf numFmtId="41" fontId="47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47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67" fillId="0" borderId="0" applyFont="0" applyFill="0" applyBorder="0" applyAlignment="0" applyProtection="0"/>
    <xf numFmtId="41" fontId="45" fillId="0" borderId="0" applyFont="0" applyFill="0" applyBorder="0" applyAlignment="0" applyProtection="0"/>
    <xf numFmtId="41" fontId="45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47" fillId="0" borderId="0" applyFont="0" applyFill="0" applyBorder="0" applyAlignment="0" applyProtection="0"/>
    <xf numFmtId="178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178" fontId="44" fillId="0" borderId="0" applyFont="0" applyFill="0" applyBorder="0" applyAlignment="0" applyProtection="0"/>
    <xf numFmtId="178" fontId="44" fillId="0" borderId="0" applyFont="0" applyFill="0" applyBorder="0" applyAlignment="0" applyProtection="0"/>
    <xf numFmtId="178" fontId="44" fillId="0" borderId="0" applyFont="0" applyFill="0" applyBorder="0" applyAlignment="0" applyProtection="0"/>
    <xf numFmtId="178" fontId="44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46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46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6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6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67" fillId="0" borderId="0" applyFont="0" applyFill="0" applyBorder="0" applyAlignment="0" applyProtection="0"/>
    <xf numFmtId="41" fontId="45" fillId="0" borderId="0" applyFont="0" applyFill="0" applyBorder="0" applyAlignment="0" applyProtection="0"/>
    <xf numFmtId="41" fontId="45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1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166" fontId="56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44" fillId="0" borderId="0" applyFont="0" applyFill="0" applyBorder="0" applyAlignment="0" applyProtection="0"/>
    <xf numFmtId="43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1" fontId="47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166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45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47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56" fillId="0" borderId="0" applyFont="0" applyFill="0" applyBorder="0" applyAlignment="0" applyProtection="0"/>
    <xf numFmtId="166" fontId="56" fillId="0" borderId="0" applyFont="0" applyFill="0" applyBorder="0" applyAlignment="0" applyProtection="0"/>
    <xf numFmtId="41" fontId="47" fillId="0" borderId="0" applyFont="0" applyFill="0" applyBorder="0" applyAlignment="0" applyProtection="0"/>
    <xf numFmtId="41" fontId="45" fillId="0" borderId="0" applyFont="0" applyFill="0" applyBorder="0" applyAlignment="0" applyProtection="0"/>
    <xf numFmtId="41" fontId="47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47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166" fontId="47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7" fillId="0" borderId="0" applyFont="0" applyFill="0" applyBorder="0" applyAlignment="0" applyProtection="0"/>
    <xf numFmtId="166" fontId="47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47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47" fillId="0" borderId="0" applyFont="0" applyFill="0" applyBorder="0" applyAlignment="0" applyProtection="0"/>
    <xf numFmtId="41" fontId="47" fillId="0" borderId="0" applyFont="0" applyFill="0" applyBorder="0" applyAlignment="0" applyProtection="0"/>
    <xf numFmtId="41" fontId="47" fillId="0" borderId="0" applyFont="0" applyFill="0" applyBorder="0" applyAlignment="0" applyProtection="0"/>
    <xf numFmtId="41" fontId="47" fillId="0" borderId="0" applyFont="0" applyFill="0" applyBorder="0" applyAlignment="0" applyProtection="0"/>
    <xf numFmtId="41" fontId="47" fillId="0" borderId="0" applyFont="0" applyFill="0" applyBorder="0" applyAlignment="0" applyProtection="0"/>
    <xf numFmtId="41" fontId="47" fillId="0" borderId="0" applyFont="0" applyFill="0" applyBorder="0" applyAlignment="0" applyProtection="0"/>
    <xf numFmtId="41" fontId="47" fillId="0" borderId="0" applyFont="0" applyFill="0" applyBorder="0" applyAlignment="0" applyProtection="0"/>
    <xf numFmtId="41" fontId="47" fillId="0" borderId="0" applyFont="0" applyFill="0" applyBorder="0" applyAlignment="0" applyProtection="0"/>
    <xf numFmtId="41" fontId="47" fillId="0" borderId="0" applyFont="0" applyFill="0" applyBorder="0" applyAlignment="0" applyProtection="0"/>
    <xf numFmtId="41" fontId="47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47" fillId="0" borderId="0" applyFont="0" applyFill="0" applyBorder="0" applyAlignment="0" applyProtection="0"/>
    <xf numFmtId="41" fontId="47" fillId="0" borderId="0" applyFont="0" applyFill="0" applyBorder="0" applyAlignment="0" applyProtection="0"/>
    <xf numFmtId="41" fontId="47" fillId="0" borderId="0" applyFont="0" applyFill="0" applyBorder="0" applyAlignment="0" applyProtection="0"/>
    <xf numFmtId="41" fontId="47" fillId="0" borderId="0" applyFont="0" applyFill="0" applyBorder="0" applyAlignment="0" applyProtection="0"/>
    <xf numFmtId="41" fontId="47" fillId="0" borderId="0" applyFont="0" applyFill="0" applyBorder="0" applyAlignment="0" applyProtection="0"/>
    <xf numFmtId="41" fontId="46" fillId="0" borderId="0" applyFont="0" applyFill="0" applyBorder="0" applyAlignment="0" applyProtection="0"/>
    <xf numFmtId="41" fontId="46" fillId="0" borderId="0" applyFont="0" applyFill="0" applyBorder="0" applyAlignment="0" applyProtection="0"/>
    <xf numFmtId="41" fontId="47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47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4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178" fontId="44" fillId="0" borderId="0" applyFont="0" applyFill="0" applyBorder="0" applyAlignment="0" applyProtection="0"/>
    <xf numFmtId="178" fontId="44" fillId="0" borderId="0" applyFont="0" applyFill="0" applyBorder="0" applyAlignment="0" applyProtection="0"/>
    <xf numFmtId="178" fontId="44" fillId="0" borderId="0" applyFont="0" applyFill="0" applyBorder="0" applyAlignment="0" applyProtection="0"/>
    <xf numFmtId="178" fontId="44" fillId="0" borderId="0" applyFont="0" applyFill="0" applyBorder="0" applyAlignment="0" applyProtection="0"/>
    <xf numFmtId="178" fontId="44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37" fontId="68" fillId="0" borderId="0" applyFont="0" applyFill="0" applyBorder="0" applyAlignment="0" applyProtection="0"/>
    <xf numFmtId="179" fontId="69" fillId="0" borderId="0" applyFont="0" applyFill="0" applyBorder="0" applyAlignment="0" applyProtection="0"/>
    <xf numFmtId="41" fontId="56" fillId="0" borderId="0" applyFont="0" applyFill="0" applyBorder="0" applyAlignment="0" applyProtection="0"/>
    <xf numFmtId="166" fontId="56" fillId="0" borderId="0" applyFont="0" applyFill="0" applyBorder="0" applyAlignment="0" applyProtection="0"/>
    <xf numFmtId="41" fontId="70" fillId="0" borderId="0" applyFont="0" applyFill="0" applyBorder="0" applyAlignment="0" applyProtection="0"/>
    <xf numFmtId="41" fontId="70" fillId="0" borderId="0" applyFont="0" applyFill="0" applyBorder="0" applyAlignment="0" applyProtection="0"/>
    <xf numFmtId="41" fontId="70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70" fillId="0" borderId="0" applyFont="0" applyFill="0" applyBorder="0" applyAlignment="0" applyProtection="0"/>
    <xf numFmtId="41" fontId="56" fillId="0" borderId="0" applyFont="0" applyFill="0" applyBorder="0" applyAlignment="0" applyProtection="0"/>
    <xf numFmtId="166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166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166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166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56" fillId="0" borderId="0" applyFont="0" applyFill="0" applyBorder="0" applyAlignment="0" applyProtection="0"/>
    <xf numFmtId="37" fontId="68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47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47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56" fillId="0" borderId="0" applyFont="0" applyFill="0" applyBorder="0" applyAlignment="0" applyProtection="0"/>
    <xf numFmtId="166" fontId="56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7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166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37" fontId="68" fillId="0" borderId="0" applyFont="0" applyFill="0" applyBorder="0" applyAlignment="0" applyProtection="0"/>
    <xf numFmtId="37" fontId="68" fillId="0" borderId="0" applyFont="0" applyFill="0" applyBorder="0" applyAlignment="0" applyProtection="0"/>
    <xf numFmtId="41" fontId="47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166" fontId="56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6" fillId="0" borderId="0" applyFont="0" applyFill="0" applyBorder="0" applyAlignment="0" applyProtection="0"/>
    <xf numFmtId="41" fontId="46" fillId="0" borderId="0" applyFont="0" applyFill="0" applyBorder="0" applyAlignment="0" applyProtection="0"/>
    <xf numFmtId="41" fontId="4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44" fillId="0" borderId="0" applyFont="0" applyFill="0" applyBorder="0" applyAlignment="0" applyProtection="0"/>
    <xf numFmtId="166" fontId="56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70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71" fillId="0" borderId="0" applyFont="0" applyFill="0" applyBorder="0" applyAlignment="0" applyProtection="0"/>
    <xf numFmtId="41" fontId="71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71" fillId="0" borderId="0" applyFont="0" applyFill="0" applyBorder="0" applyAlignment="0" applyProtection="0"/>
    <xf numFmtId="41" fontId="47" fillId="0" borderId="0" applyFont="0" applyFill="0" applyBorder="0" applyAlignment="0" applyProtection="0"/>
    <xf numFmtId="166" fontId="47" fillId="0" borderId="0" applyFont="0" applyFill="0" applyBorder="0" applyAlignment="0" applyProtection="0"/>
    <xf numFmtId="166" fontId="47" fillId="0" borderId="0" applyFont="0" applyFill="0" applyBorder="0" applyAlignment="0" applyProtection="0"/>
    <xf numFmtId="41" fontId="47" fillId="0" borderId="0" applyFont="0" applyFill="0" applyBorder="0" applyAlignment="0" applyProtection="0"/>
    <xf numFmtId="41" fontId="47" fillId="0" borderId="0" applyFont="0" applyFill="0" applyBorder="0" applyAlignment="0" applyProtection="0"/>
    <xf numFmtId="41" fontId="47" fillId="0" borderId="0" applyFont="0" applyFill="0" applyBorder="0" applyAlignment="0" applyProtection="0"/>
    <xf numFmtId="41" fontId="47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37" fontId="68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37" fontId="68" fillId="0" borderId="0" applyFont="0" applyFill="0" applyBorder="0" applyAlignment="0" applyProtection="0"/>
    <xf numFmtId="37" fontId="68" fillId="0" borderId="0" applyFont="0" applyFill="0" applyBorder="0" applyAlignment="0" applyProtection="0"/>
    <xf numFmtId="41" fontId="47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7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166" fontId="47" fillId="0" borderId="0" applyFont="0" applyFill="0" applyBorder="0" applyAlignment="0" applyProtection="0"/>
    <xf numFmtId="166" fontId="47" fillId="0" borderId="0" applyFont="0" applyFill="0" applyBorder="0" applyAlignment="0" applyProtection="0"/>
    <xf numFmtId="41" fontId="46" fillId="0" borderId="0" applyFont="0" applyFill="0" applyBorder="0" applyAlignment="0" applyProtection="0"/>
    <xf numFmtId="41" fontId="46" fillId="0" borderId="0" applyFont="0" applyFill="0" applyBorder="0" applyAlignment="0" applyProtection="0"/>
    <xf numFmtId="41" fontId="46" fillId="0" borderId="0" applyFont="0" applyFill="0" applyBorder="0" applyAlignment="0" applyProtection="0"/>
    <xf numFmtId="41" fontId="46" fillId="0" borderId="0" applyFont="0" applyFill="0" applyBorder="0" applyAlignment="0" applyProtection="0"/>
    <xf numFmtId="41" fontId="46" fillId="0" borderId="0" applyFont="0" applyFill="0" applyBorder="0" applyAlignment="0" applyProtection="0"/>
    <xf numFmtId="41" fontId="46" fillId="0" borderId="0" applyFont="0" applyFill="0" applyBorder="0" applyAlignment="0" applyProtection="0"/>
    <xf numFmtId="41" fontId="46" fillId="0" borderId="0" applyFont="0" applyFill="0" applyBorder="0" applyAlignment="0" applyProtection="0"/>
    <xf numFmtId="41" fontId="46" fillId="0" borderId="0" applyFont="0" applyFill="0" applyBorder="0" applyAlignment="0" applyProtection="0"/>
    <xf numFmtId="41" fontId="46" fillId="0" borderId="0" applyFont="0" applyFill="0" applyBorder="0" applyAlignment="0" applyProtection="0"/>
    <xf numFmtId="41" fontId="46" fillId="0" borderId="0" applyFont="0" applyFill="0" applyBorder="0" applyAlignment="0" applyProtection="0"/>
    <xf numFmtId="41" fontId="46" fillId="0" borderId="0" applyFont="0" applyFill="0" applyBorder="0" applyAlignment="0" applyProtection="0"/>
    <xf numFmtId="41" fontId="46" fillId="0" borderId="0" applyFont="0" applyFill="0" applyBorder="0" applyAlignment="0" applyProtection="0"/>
    <xf numFmtId="41" fontId="46" fillId="0" borderId="0" applyFont="0" applyFill="0" applyBorder="0" applyAlignment="0" applyProtection="0"/>
    <xf numFmtId="41" fontId="46" fillId="0" borderId="0" applyFont="0" applyFill="0" applyBorder="0" applyAlignment="0" applyProtection="0"/>
    <xf numFmtId="41" fontId="47" fillId="0" borderId="0" applyFont="0" applyFill="0" applyBorder="0" applyAlignment="0" applyProtection="0"/>
    <xf numFmtId="41" fontId="47" fillId="0" borderId="0" applyFont="0" applyFill="0" applyBorder="0" applyAlignment="0" applyProtection="0"/>
    <xf numFmtId="41" fontId="47" fillId="0" borderId="0" applyFont="0" applyFill="0" applyBorder="0" applyAlignment="0" applyProtection="0"/>
    <xf numFmtId="41" fontId="47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67" fillId="0" borderId="0" applyFont="0" applyFill="0" applyBorder="0" applyAlignment="0" applyProtection="0"/>
    <xf numFmtId="41" fontId="45" fillId="0" borderId="0" applyFont="0" applyFill="0" applyBorder="0" applyAlignment="0" applyProtection="0"/>
    <xf numFmtId="41" fontId="45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67" fillId="0" borderId="0" applyFont="0" applyFill="0" applyBorder="0" applyAlignment="0" applyProtection="0"/>
    <xf numFmtId="41" fontId="45" fillId="0" borderId="0" applyFont="0" applyFill="0" applyBorder="0" applyAlignment="0" applyProtection="0"/>
    <xf numFmtId="41" fontId="45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41" fontId="67" fillId="0" borderId="0" applyFont="0" applyFill="0" applyBorder="0" applyAlignment="0" applyProtection="0"/>
    <xf numFmtId="41" fontId="67" fillId="0" borderId="0" applyFont="0" applyFill="0" applyBorder="0" applyAlignment="0" applyProtection="0"/>
    <xf numFmtId="41" fontId="45" fillId="0" borderId="0" applyFont="0" applyFill="0" applyBorder="0" applyAlignment="0" applyProtection="0"/>
    <xf numFmtId="41" fontId="45" fillId="0" borderId="0" applyFont="0" applyFill="0" applyBorder="0" applyAlignment="0" applyProtection="0"/>
    <xf numFmtId="41" fontId="45" fillId="0" borderId="0" applyFont="0" applyFill="0" applyBorder="0" applyAlignment="0" applyProtection="0"/>
    <xf numFmtId="41" fontId="45" fillId="0" borderId="0" applyFont="0" applyFill="0" applyBorder="0" applyAlignment="0" applyProtection="0"/>
    <xf numFmtId="41" fontId="67" fillId="0" borderId="0" applyFont="0" applyFill="0" applyBorder="0" applyAlignment="0" applyProtection="0"/>
    <xf numFmtId="41" fontId="45" fillId="0" borderId="0" applyFont="0" applyFill="0" applyBorder="0" applyAlignment="0" applyProtection="0"/>
    <xf numFmtId="41" fontId="45" fillId="0" borderId="0" applyFont="0" applyFill="0" applyBorder="0" applyAlignment="0" applyProtection="0"/>
    <xf numFmtId="41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44" fillId="0" borderId="0" applyFont="0" applyFill="0" applyBorder="0" applyAlignment="0" applyProtection="0"/>
    <xf numFmtId="167" fontId="5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7" fontId="47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7" fontId="47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7" fontId="47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7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80" fontId="44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80" fontId="44" fillId="0" borderId="0" applyFont="0" applyFill="0" applyBorder="0" applyAlignment="0" applyProtection="0"/>
    <xf numFmtId="180" fontId="44" fillId="0" borderId="0" applyFont="0" applyFill="0" applyBorder="0" applyAlignment="0" applyProtection="0"/>
    <xf numFmtId="180" fontId="44" fillId="0" borderId="0" applyFont="0" applyFill="0" applyBorder="0" applyAlignment="0" applyProtection="0"/>
    <xf numFmtId="180" fontId="44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68" fontId="44" fillId="0" borderId="0" applyFont="0" applyFill="0" applyBorder="0" applyAlignment="0" applyProtection="0"/>
    <xf numFmtId="167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43" fontId="47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182" fontId="69" fillId="0" borderId="0" applyFont="0" applyFill="0" applyBorder="0" applyAlignment="0" applyProtection="0"/>
    <xf numFmtId="43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67" fontId="56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80" fontId="44" fillId="0" borderId="0" applyFont="0" applyFill="0" applyBorder="0" applyAlignment="0" applyProtection="0"/>
    <xf numFmtId="180" fontId="44" fillId="0" borderId="0" applyFont="0" applyFill="0" applyBorder="0" applyAlignment="0" applyProtection="0"/>
    <xf numFmtId="180" fontId="44" fillId="0" borderId="0" applyFont="0" applyFill="0" applyBorder="0" applyAlignment="0" applyProtection="0"/>
    <xf numFmtId="180" fontId="44" fillId="0" borderId="0" applyFont="0" applyFill="0" applyBorder="0" applyAlignment="0" applyProtection="0"/>
    <xf numFmtId="180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167" fontId="47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83" fontId="46" fillId="0" borderId="0" applyFont="0" applyFill="0" applyBorder="0" applyAlignment="0" applyProtection="0"/>
    <xf numFmtId="183" fontId="46" fillId="0" borderId="0" applyFont="0" applyFill="0" applyBorder="0" applyAlignment="0" applyProtection="0"/>
    <xf numFmtId="183" fontId="4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43" fontId="44" fillId="0" borderId="0" applyFont="0" applyFill="0" applyBorder="0" applyAlignment="0" applyProtection="0"/>
    <xf numFmtId="167" fontId="56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167" fontId="56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56" fillId="0" borderId="0" applyFont="0" applyFill="0" applyBorder="0" applyAlignment="0" applyProtection="0"/>
    <xf numFmtId="183" fontId="46" fillId="0" borderId="0" applyFont="0" applyFill="0" applyBorder="0" applyAlignment="0" applyProtection="0"/>
    <xf numFmtId="183" fontId="46" fillId="0" borderId="0" applyFont="0" applyFill="0" applyBorder="0" applyAlignment="0" applyProtection="0"/>
    <xf numFmtId="183" fontId="46" fillId="0" borderId="0" applyFont="0" applyFill="0" applyBorder="0" applyAlignment="0" applyProtection="0"/>
    <xf numFmtId="183" fontId="46" fillId="0" borderId="0" applyFont="0" applyFill="0" applyBorder="0" applyAlignment="0" applyProtection="0"/>
    <xf numFmtId="183" fontId="46" fillId="0" borderId="0" applyFont="0" applyFill="0" applyBorder="0" applyAlignment="0" applyProtection="0"/>
    <xf numFmtId="183" fontId="46" fillId="0" borderId="0" applyFont="0" applyFill="0" applyBorder="0" applyAlignment="0" applyProtection="0"/>
    <xf numFmtId="183" fontId="46" fillId="0" borderId="0" applyFont="0" applyFill="0" applyBorder="0" applyAlignment="0" applyProtection="0"/>
    <xf numFmtId="183" fontId="46" fillId="0" borderId="0" applyFont="0" applyFill="0" applyBorder="0" applyAlignment="0" applyProtection="0"/>
    <xf numFmtId="183" fontId="46" fillId="0" borderId="0" applyFont="0" applyFill="0" applyBorder="0" applyAlignment="0" applyProtection="0"/>
    <xf numFmtId="183" fontId="46" fillId="0" borderId="0" applyFont="0" applyFill="0" applyBorder="0" applyAlignment="0" applyProtection="0"/>
    <xf numFmtId="183" fontId="46" fillId="0" borderId="0" applyFont="0" applyFill="0" applyBorder="0" applyAlignment="0" applyProtection="0"/>
    <xf numFmtId="183" fontId="46" fillId="0" borderId="0" applyFont="0" applyFill="0" applyBorder="0" applyAlignment="0" applyProtection="0"/>
    <xf numFmtId="183" fontId="46" fillId="0" borderId="0" applyFont="0" applyFill="0" applyBorder="0" applyAlignment="0" applyProtection="0"/>
    <xf numFmtId="183" fontId="46" fillId="0" borderId="0" applyFont="0" applyFill="0" applyBorder="0" applyAlignment="0" applyProtection="0"/>
    <xf numFmtId="183" fontId="46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56" fillId="0" borderId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44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4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4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4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4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7" fillId="0" borderId="0"/>
    <xf numFmtId="0" fontId="39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</cellStyleXfs>
  <cellXfs count="428">
    <xf numFmtId="0" fontId="0" fillId="0" borderId="0" xfId="0"/>
    <xf numFmtId="0" fontId="0" fillId="0" borderId="1" xfId="0" applyBorder="1"/>
    <xf numFmtId="0" fontId="6" fillId="0" borderId="1" xfId="0" applyFont="1" applyBorder="1"/>
    <xf numFmtId="0" fontId="0" fillId="0" borderId="1" xfId="0" applyFill="1" applyBorder="1"/>
    <xf numFmtId="0" fontId="0" fillId="0" borderId="3" xfId="0" applyBorder="1"/>
    <xf numFmtId="0" fontId="7" fillId="0" borderId="1" xfId="0" applyFont="1" applyBorder="1"/>
    <xf numFmtId="0" fontId="6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9" fillId="0" borderId="1" xfId="1" applyBorder="1" applyAlignment="1">
      <alignment vertical="center"/>
    </xf>
    <xf numFmtId="0" fontId="0" fillId="0" borderId="0" xfId="0" applyAlignment="1">
      <alignment vertical="center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vertical="center"/>
    </xf>
    <xf numFmtId="0" fontId="11" fillId="0" borderId="1" xfId="0" applyFont="1" applyBorder="1" applyAlignment="1">
      <alignment horizontal="center" vertical="center"/>
    </xf>
    <xf numFmtId="0" fontId="11" fillId="0" borderId="0" xfId="0" applyFont="1"/>
    <xf numFmtId="0" fontId="11" fillId="0" borderId="0" xfId="0" applyFont="1" applyAlignment="1">
      <alignment horizont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1" fontId="0" fillId="0" borderId="1" xfId="0" applyNumberFormat="1" applyBorder="1" applyAlignment="1">
      <alignment vertical="center"/>
    </xf>
    <xf numFmtId="0" fontId="6" fillId="0" borderId="0" xfId="0" applyFont="1"/>
    <xf numFmtId="0" fontId="6" fillId="0" borderId="8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0" fillId="0" borderId="11" xfId="0" applyFont="1" applyBorder="1"/>
    <xf numFmtId="0" fontId="0" fillId="0" borderId="3" xfId="0" applyFont="1" applyBorder="1"/>
    <xf numFmtId="0" fontId="0" fillId="0" borderId="3" xfId="0" applyFont="1" applyBorder="1" applyAlignment="1">
      <alignment horizontal="center"/>
    </xf>
    <xf numFmtId="0" fontId="9" fillId="0" borderId="3" xfId="1" applyBorder="1"/>
    <xf numFmtId="0" fontId="0" fillId="0" borderId="12" xfId="0" applyFont="1" applyBorder="1"/>
    <xf numFmtId="0" fontId="0" fillId="0" borderId="13" xfId="0" applyFont="1" applyBorder="1"/>
    <xf numFmtId="0" fontId="0" fillId="0" borderId="1" xfId="0" applyFont="1" applyBorder="1"/>
    <xf numFmtId="0" fontId="0" fillId="0" borderId="1" xfId="0" applyFont="1" applyBorder="1" applyAlignment="1">
      <alignment horizontal="center"/>
    </xf>
    <xf numFmtId="0" fontId="9" fillId="0" borderId="1" xfId="1" applyBorder="1"/>
    <xf numFmtId="0" fontId="0" fillId="0" borderId="14" xfId="0" applyFont="1" applyBorder="1"/>
    <xf numFmtId="0" fontId="0" fillId="0" borderId="15" xfId="0" applyFont="1" applyBorder="1"/>
    <xf numFmtId="0" fontId="0" fillId="0" borderId="16" xfId="0" applyFont="1" applyBorder="1"/>
    <xf numFmtId="0" fontId="0" fillId="0" borderId="16" xfId="0" applyFont="1" applyBorder="1" applyAlignment="1">
      <alignment horizontal="center"/>
    </xf>
    <xf numFmtId="0" fontId="9" fillId="0" borderId="16" xfId="1" applyBorder="1"/>
    <xf numFmtId="0" fontId="0" fillId="0" borderId="17" xfId="0" applyFont="1" applyBorder="1"/>
    <xf numFmtId="0" fontId="6" fillId="0" borderId="0" xfId="0" applyFont="1" applyAlignment="1">
      <alignment horizontal="center"/>
    </xf>
    <xf numFmtId="0" fontId="6" fillId="0" borderId="0" xfId="0" applyFont="1" applyAlignment="1">
      <alignment vertical="center"/>
    </xf>
    <xf numFmtId="0" fontId="14" fillId="0" borderId="0" xfId="2"/>
    <xf numFmtId="0" fontId="14" fillId="0" borderId="0" xfId="2" applyAlignment="1"/>
    <xf numFmtId="0" fontId="14" fillId="0" borderId="0" xfId="2" applyBorder="1" applyAlignment="1"/>
    <xf numFmtId="0" fontId="14" fillId="0" borderId="1" xfId="2" applyBorder="1" applyAlignment="1"/>
    <xf numFmtId="0" fontId="14" fillId="0" borderId="1" xfId="2" applyBorder="1"/>
    <xf numFmtId="0" fontId="20" fillId="0" borderId="1" xfId="2" applyFont="1" applyBorder="1"/>
    <xf numFmtId="0" fontId="18" fillId="0" borderId="1" xfId="2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2" fillId="0" borderId="1" xfId="1" applyFont="1" applyBorder="1" applyAlignment="1">
      <alignment vertical="center"/>
    </xf>
    <xf numFmtId="0" fontId="7" fillId="0" borderId="0" xfId="0" applyFont="1" applyAlignment="1">
      <alignment horizontal="left" vertical="center" indent="5"/>
    </xf>
    <xf numFmtId="0" fontId="9" fillId="0" borderId="0" xfId="1" applyAlignment="1">
      <alignment horizontal="left" vertical="center" indent="5"/>
    </xf>
    <xf numFmtId="0" fontId="7" fillId="0" borderId="0" xfId="0" applyFont="1" applyAlignment="1">
      <alignment vertical="center"/>
    </xf>
    <xf numFmtId="0" fontId="34" fillId="0" borderId="0" xfId="0" applyFont="1"/>
    <xf numFmtId="0" fontId="8" fillId="0" borderId="0" xfId="0" applyFont="1" applyAlignment="1">
      <alignment vertical="center" wrapText="1"/>
    </xf>
    <xf numFmtId="0" fontId="37" fillId="0" borderId="27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8" fillId="0" borderId="28" xfId="0" applyFont="1" applyBorder="1" applyAlignment="1">
      <alignment vertical="center"/>
    </xf>
    <xf numFmtId="0" fontId="9" fillId="0" borderId="28" xfId="1" applyBorder="1" applyAlignment="1">
      <alignment vertical="center"/>
    </xf>
    <xf numFmtId="0" fontId="37" fillId="0" borderId="30" xfId="0" applyFont="1" applyBorder="1" applyAlignment="1">
      <alignment horizontal="center" vertical="center"/>
    </xf>
    <xf numFmtId="0" fontId="38" fillId="0" borderId="31" xfId="0" applyFont="1" applyBorder="1" applyAlignment="1">
      <alignment vertical="center"/>
    </xf>
    <xf numFmtId="0" fontId="9" fillId="0" borderId="1" xfId="1" applyBorder="1" applyAlignment="1" applyProtection="1"/>
    <xf numFmtId="0" fontId="9" fillId="0" borderId="0" xfId="1" applyAlignment="1" applyProtection="1"/>
    <xf numFmtId="0" fontId="35" fillId="0" borderId="32" xfId="0" applyFont="1" applyBorder="1" applyAlignment="1">
      <alignment horizontal="center" vertical="center" wrapText="1"/>
    </xf>
    <xf numFmtId="0" fontId="35" fillId="0" borderId="33" xfId="0" applyFont="1" applyBorder="1" applyAlignment="1">
      <alignment horizontal="center" vertical="center" wrapText="1"/>
    </xf>
    <xf numFmtId="0" fontId="35" fillId="0" borderId="34" xfId="0" applyFont="1" applyBorder="1" applyAlignment="1">
      <alignment vertical="center" wrapText="1"/>
    </xf>
    <xf numFmtId="0" fontId="8" fillId="0" borderId="35" xfId="0" applyFont="1" applyBorder="1" applyAlignment="1">
      <alignment vertical="center" wrapText="1"/>
    </xf>
    <xf numFmtId="0" fontId="38" fillId="0" borderId="35" xfId="0" applyFont="1" applyBorder="1" applyAlignment="1">
      <alignment vertical="center" wrapText="1"/>
    </xf>
    <xf numFmtId="0" fontId="9" fillId="0" borderId="35" xfId="1" applyBorder="1" applyAlignment="1">
      <alignment vertical="center" wrapText="1"/>
    </xf>
    <xf numFmtId="0" fontId="7" fillId="0" borderId="0" xfId="44"/>
    <xf numFmtId="0" fontId="7" fillId="0" borderId="1" xfId="44" applyBorder="1"/>
    <xf numFmtId="0" fontId="9" fillId="0" borderId="1" xfId="1" applyBorder="1"/>
    <xf numFmtId="0" fontId="7" fillId="0" borderId="36" xfId="44" applyBorder="1"/>
    <xf numFmtId="0" fontId="7" fillId="0" borderId="37" xfId="44" applyBorder="1"/>
    <xf numFmtId="0" fontId="40" fillId="0" borderId="0" xfId="0" applyFont="1" applyAlignment="1">
      <alignment horizontal="left" vertical="center" indent="4"/>
    </xf>
    <xf numFmtId="0" fontId="42" fillId="0" borderId="4" xfId="0" applyFont="1" applyBorder="1" applyAlignment="1">
      <alignment horizontal="center" vertical="center" wrapText="1"/>
    </xf>
    <xf numFmtId="0" fontId="42" fillId="0" borderId="5" xfId="0" applyFont="1" applyBorder="1" applyAlignment="1">
      <alignment horizontal="center" vertical="center" wrapText="1"/>
    </xf>
    <xf numFmtId="0" fontId="43" fillId="0" borderId="6" xfId="0" applyFont="1" applyBorder="1" applyAlignment="1">
      <alignment horizontal="justify" vertical="center" wrapText="1"/>
    </xf>
    <xf numFmtId="0" fontId="43" fillId="0" borderId="7" xfId="0" applyFont="1" applyBorder="1" applyAlignment="1">
      <alignment vertical="center" wrapText="1"/>
    </xf>
    <xf numFmtId="0" fontId="43" fillId="0" borderId="0" xfId="0" applyFont="1" applyAlignment="1">
      <alignment horizontal="left" vertical="center" indent="2"/>
    </xf>
    <xf numFmtId="0" fontId="0" fillId="0" borderId="0" xfId="0"/>
    <xf numFmtId="0" fontId="7" fillId="0" borderId="0" xfId="44"/>
    <xf numFmtId="0" fontId="7" fillId="0" borderId="1" xfId="44" applyBorder="1"/>
    <xf numFmtId="0" fontId="6" fillId="0" borderId="1" xfId="44" applyFont="1" applyBorder="1" applyAlignment="1">
      <alignment horizontal="center"/>
    </xf>
    <xf numFmtId="0" fontId="9" fillId="0" borderId="1" xfId="1" applyBorder="1"/>
    <xf numFmtId="0" fontId="6" fillId="0" borderId="0" xfId="44" applyFont="1"/>
    <xf numFmtId="0" fontId="0" fillId="0" borderId="1" xfId="0" applyBorder="1"/>
    <xf numFmtId="0" fontId="0" fillId="62" borderId="1" xfId="0" applyFill="1" applyBorder="1" applyAlignment="1">
      <alignment horizontal="center" vertical="center"/>
    </xf>
    <xf numFmtId="0" fontId="7" fillId="0" borderId="1" xfId="0" applyFont="1" applyFill="1" applyBorder="1"/>
    <xf numFmtId="0" fontId="79" fillId="0" borderId="0" xfId="0" applyFont="1"/>
    <xf numFmtId="0" fontId="78" fillId="0" borderId="1" xfId="0" applyFont="1" applyBorder="1" applyAlignment="1">
      <alignment horizontal="center" vertical="center"/>
    </xf>
    <xf numFmtId="0" fontId="79" fillId="0" borderId="1" xfId="0" applyFont="1" applyBorder="1"/>
    <xf numFmtId="0" fontId="80" fillId="0" borderId="1" xfId="1" applyFont="1" applyBorder="1"/>
    <xf numFmtId="0" fontId="78" fillId="0" borderId="0" xfId="0" applyFont="1"/>
    <xf numFmtId="0" fontId="79" fillId="0" borderId="41" xfId="0" applyFont="1" applyFill="1" applyBorder="1" applyAlignment="1">
      <alignment horizontal="left" wrapText="1"/>
    </xf>
    <xf numFmtId="0" fontId="7" fillId="0" borderId="0" xfId="9627"/>
    <xf numFmtId="0" fontId="7" fillId="0" borderId="1" xfId="9627" applyBorder="1" applyAlignment="1">
      <alignment horizontal="center"/>
    </xf>
    <xf numFmtId="0" fontId="7" fillId="0" borderId="1" xfId="9627" applyBorder="1"/>
    <xf numFmtId="0" fontId="39" fillId="0" borderId="1" xfId="9628" applyBorder="1" applyAlignment="1" applyProtection="1"/>
    <xf numFmtId="0" fontId="7" fillId="0" borderId="0" xfId="9629"/>
    <xf numFmtId="0" fontId="7" fillId="0" borderId="0" xfId="9629" applyFont="1"/>
    <xf numFmtId="0" fontId="7" fillId="0" borderId="0" xfId="9629" applyFont="1" applyAlignment="1">
      <alignment vertical="center"/>
    </xf>
    <xf numFmtId="0" fontId="6" fillId="0" borderId="1" xfId="9629" applyFont="1" applyBorder="1" applyAlignment="1">
      <alignment horizontal="center" vertical="center"/>
    </xf>
    <xf numFmtId="0" fontId="7" fillId="0" borderId="1" xfId="9629" applyFont="1" applyBorder="1" applyAlignment="1">
      <alignment vertical="center"/>
    </xf>
    <xf numFmtId="0" fontId="9" fillId="0" borderId="1" xfId="1" applyFont="1" applyBorder="1" applyAlignment="1">
      <alignment vertical="center"/>
    </xf>
    <xf numFmtId="0" fontId="9" fillId="0" borderId="1" xfId="1" applyFont="1" applyBorder="1" applyAlignment="1">
      <alignment vertical="center" wrapText="1"/>
    </xf>
    <xf numFmtId="0" fontId="7" fillId="0" borderId="37" xfId="9629" applyFont="1" applyBorder="1"/>
    <xf numFmtId="0" fontId="7" fillId="0" borderId="0" xfId="9629" applyFont="1" applyBorder="1"/>
    <xf numFmtId="0" fontId="7" fillId="0" borderId="36" xfId="9629" applyFont="1" applyBorder="1"/>
    <xf numFmtId="0" fontId="7" fillId="0" borderId="36" xfId="9629" applyFont="1" applyBorder="1" applyAlignment="1">
      <alignment vertical="center"/>
    </xf>
    <xf numFmtId="0" fontId="8" fillId="63" borderId="1" xfId="0" applyFont="1" applyFill="1" applyBorder="1" applyAlignment="1">
      <alignment horizontal="center"/>
    </xf>
    <xf numFmtId="0" fontId="7" fillId="0" borderId="0" xfId="9630" applyAlignment="1">
      <alignment vertical="center"/>
    </xf>
    <xf numFmtId="0" fontId="7" fillId="0" borderId="0" xfId="9630" applyAlignment="1">
      <alignment horizontal="center" vertical="center"/>
    </xf>
    <xf numFmtId="0" fontId="7" fillId="0" borderId="1" xfId="9630" applyBorder="1" applyAlignment="1">
      <alignment horizontal="center" vertical="center"/>
    </xf>
    <xf numFmtId="0" fontId="7" fillId="0" borderId="1" xfId="9630" applyBorder="1"/>
    <xf numFmtId="0" fontId="7" fillId="0" borderId="1" xfId="9630" applyBorder="1" applyAlignment="1">
      <alignment horizontal="center"/>
    </xf>
    <xf numFmtId="0" fontId="75" fillId="0" borderId="0" xfId="9628" applyFont="1" applyAlignment="1" applyProtection="1"/>
    <xf numFmtId="0" fontId="39" fillId="0" borderId="0" xfId="9628" applyAlignment="1" applyProtection="1"/>
    <xf numFmtId="0" fontId="9" fillId="0" borderId="1" xfId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81" fillId="0" borderId="0" xfId="9631" applyFont="1" applyFill="1" applyAlignment="1">
      <alignment vertical="center"/>
    </xf>
    <xf numFmtId="0" fontId="81" fillId="0" borderId="0" xfId="9631" applyFont="1" applyFill="1" applyAlignment="1">
      <alignment horizontal="center" vertical="center"/>
    </xf>
    <xf numFmtId="0" fontId="81" fillId="0" borderId="1" xfId="9631" applyFont="1" applyFill="1" applyBorder="1" applyAlignment="1">
      <alignment horizontal="center" vertical="center"/>
    </xf>
    <xf numFmtId="0" fontId="81" fillId="0" borderId="1" xfId="9631" applyFont="1" applyFill="1" applyBorder="1" applyAlignment="1">
      <alignment vertical="center"/>
    </xf>
    <xf numFmtId="0" fontId="82" fillId="0" borderId="1" xfId="9628" applyFont="1" applyFill="1" applyBorder="1" applyAlignment="1" applyProtection="1">
      <alignment vertical="center" wrapText="1"/>
    </xf>
    <xf numFmtId="0" fontId="82" fillId="0" borderId="0" xfId="9628" applyFont="1" applyFill="1" applyAlignment="1" applyProtection="1">
      <alignment vertical="center" wrapText="1"/>
    </xf>
    <xf numFmtId="0" fontId="77" fillId="0" borderId="0" xfId="0" applyFont="1" applyAlignment="1">
      <alignment horizontal="left" vertical="center" indent="5"/>
    </xf>
    <xf numFmtId="0" fontId="6" fillId="0" borderId="30" xfId="0" applyFont="1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center" wrapText="1"/>
    </xf>
    <xf numFmtId="0" fontId="0" fillId="0" borderId="0" xfId="0"/>
    <xf numFmtId="0" fontId="0" fillId="0" borderId="1" xfId="0" applyBorder="1" applyAlignment="1">
      <alignment vertical="center"/>
    </xf>
    <xf numFmtId="0" fontId="13" fillId="0" borderId="1" xfId="9633" applyBorder="1" applyAlignment="1">
      <alignment vertical="center" wrapText="1"/>
    </xf>
    <xf numFmtId="0" fontId="13" fillId="0" borderId="1" xfId="9633" applyBorder="1" applyAlignment="1">
      <alignment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8" fillId="0" borderId="1" xfId="0" applyFont="1" applyFill="1" applyBorder="1" applyAlignment="1">
      <alignment horizontal="center"/>
    </xf>
    <xf numFmtId="0" fontId="39" fillId="0" borderId="0" xfId="9628" applyAlignment="1" applyProtection="1"/>
    <xf numFmtId="0" fontId="7" fillId="0" borderId="1" xfId="9632" applyBorder="1" applyAlignment="1">
      <alignment horizontal="center" vertical="center"/>
    </xf>
    <xf numFmtId="0" fontId="7" fillId="0" borderId="1" xfId="9632" applyBorder="1"/>
    <xf numFmtId="0" fontId="7" fillId="0" borderId="1" xfId="9632" applyBorder="1" applyAlignment="1">
      <alignment horizontal="center"/>
    </xf>
    <xf numFmtId="0" fontId="39" fillId="0" borderId="1" xfId="9628" applyBorder="1" applyAlignment="1" applyProtection="1"/>
    <xf numFmtId="0" fontId="0" fillId="63" borderId="1" xfId="0" applyFill="1" applyBorder="1" applyAlignment="1">
      <alignment horizontal="center"/>
    </xf>
    <xf numFmtId="0" fontId="42" fillId="0" borderId="0" xfId="0" applyFont="1"/>
    <xf numFmtId="0" fontId="42" fillId="0" borderId="1" xfId="0" applyFont="1" applyBorder="1" applyAlignment="1">
      <alignment horizontal="center"/>
    </xf>
    <xf numFmtId="0" fontId="43" fillId="0" borderId="1" xfId="0" applyFont="1" applyBorder="1" applyAlignment="1">
      <alignment horizontal="left"/>
    </xf>
    <xf numFmtId="0" fontId="9" fillId="0" borderId="1" xfId="1" applyBorder="1" applyAlignment="1">
      <alignment horizontal="left"/>
    </xf>
    <xf numFmtId="0" fontId="12" fillId="0" borderId="0" xfId="0" applyFont="1"/>
    <xf numFmtId="0" fontId="9" fillId="0" borderId="1" xfId="1" applyFont="1" applyBorder="1" applyAlignment="1">
      <alignment horizontal="left"/>
    </xf>
    <xf numFmtId="0" fontId="79" fillId="63" borderId="1" xfId="0" applyFont="1" applyFill="1" applyBorder="1"/>
    <xf numFmtId="0" fontId="78" fillId="0" borderId="8" xfId="0" applyFont="1" applyBorder="1" applyAlignment="1">
      <alignment horizontal="center"/>
    </xf>
    <xf numFmtId="0" fontId="7" fillId="0" borderId="0" xfId="9634"/>
    <xf numFmtId="0" fontId="7" fillId="0" borderId="1" xfId="9634" applyBorder="1"/>
    <xf numFmtId="0" fontId="7" fillId="0" borderId="1" xfId="1" applyFont="1" applyBorder="1"/>
    <xf numFmtId="0" fontId="6" fillId="0" borderId="1" xfId="9634" applyFont="1" applyBorder="1" applyAlignment="1">
      <alignment horizontal="center" vertical="center"/>
    </xf>
    <xf numFmtId="0" fontId="7" fillId="0" borderId="0" xfId="9634" applyFont="1"/>
    <xf numFmtId="0" fontId="6" fillId="0" borderId="0" xfId="9634" applyFont="1"/>
    <xf numFmtId="0" fontId="78" fillId="0" borderId="9" xfId="0" applyFont="1" applyBorder="1" applyAlignment="1">
      <alignment horizontal="center"/>
    </xf>
    <xf numFmtId="0" fontId="78" fillId="0" borderId="10" xfId="0" applyFont="1" applyBorder="1" applyAlignment="1">
      <alignment horizontal="center"/>
    </xf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" xfId="0" applyFill="1" applyBorder="1" applyAlignment="1">
      <alignment horizontal="center"/>
    </xf>
    <xf numFmtId="0" fontId="83" fillId="0" borderId="0" xfId="0" applyFont="1"/>
    <xf numFmtId="0" fontId="9" fillId="0" borderId="1" xfId="1" applyBorder="1" applyAlignment="1">
      <alignment vertical="top" wrapText="1"/>
    </xf>
    <xf numFmtId="0" fontId="0" fillId="0" borderId="0" xfId="0" applyAlignment="1">
      <alignment vertical="top"/>
    </xf>
    <xf numFmtId="0" fontId="6" fillId="0" borderId="0" xfId="0" applyFont="1" applyAlignment="1">
      <alignment horizontal="center"/>
    </xf>
    <xf numFmtId="0" fontId="7" fillId="0" borderId="0" xfId="44"/>
    <xf numFmtId="0" fontId="0" fillId="0" borderId="0" xfId="0" applyAlignment="1">
      <alignment horizontal="left"/>
    </xf>
    <xf numFmtId="0" fontId="0" fillId="0" borderId="1" xfId="0" applyBorder="1" applyAlignment="1">
      <alignment vertical="top"/>
    </xf>
    <xf numFmtId="0" fontId="0" fillId="0" borderId="1" xfId="0" applyBorder="1" applyAlignment="1">
      <alignment horizontal="center" vertical="top"/>
    </xf>
    <xf numFmtId="0" fontId="7" fillId="0" borderId="0" xfId="9635"/>
    <xf numFmtId="0" fontId="43" fillId="0" borderId="1" xfId="9635" applyFont="1" applyBorder="1"/>
    <xf numFmtId="0" fontId="40" fillId="0" borderId="1" xfId="9635" applyFont="1" applyBorder="1" applyAlignment="1">
      <alignment horizontal="center"/>
    </xf>
    <xf numFmtId="0" fontId="40" fillId="0" borderId="0" xfId="9635" applyFont="1"/>
    <xf numFmtId="0" fontId="9" fillId="0" borderId="1" xfId="1" applyBorder="1"/>
    <xf numFmtId="0" fontId="40" fillId="0" borderId="0" xfId="9635" applyFont="1" applyAlignment="1">
      <alignment horizont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0" fillId="0" borderId="48" xfId="0" applyBorder="1"/>
    <xf numFmtId="0" fontId="0" fillId="0" borderId="49" xfId="0" applyBorder="1"/>
    <xf numFmtId="0" fontId="0" fillId="0" borderId="49" xfId="0" applyBorder="1" applyAlignment="1">
      <alignment horizontal="center"/>
    </xf>
    <xf numFmtId="0" fontId="39" fillId="0" borderId="49" xfId="9628" applyBorder="1" applyAlignment="1" applyProtection="1"/>
    <xf numFmtId="0" fontId="0" fillId="0" borderId="50" xfId="0" applyBorder="1"/>
    <xf numFmtId="0" fontId="0" fillId="0" borderId="51" xfId="0" applyBorder="1"/>
    <xf numFmtId="0" fontId="0" fillId="0" borderId="52" xfId="0" applyBorder="1"/>
    <xf numFmtId="0" fontId="0" fillId="0" borderId="52" xfId="0" applyBorder="1" applyAlignment="1">
      <alignment horizontal="center"/>
    </xf>
    <xf numFmtId="0" fontId="39" fillId="0" borderId="52" xfId="9628" applyBorder="1" applyAlignment="1" applyProtection="1"/>
    <xf numFmtId="0" fontId="0" fillId="0" borderId="53" xfId="0" applyBorder="1"/>
    <xf numFmtId="0" fontId="0" fillId="0" borderId="54" xfId="0" applyBorder="1"/>
    <xf numFmtId="0" fontId="0" fillId="0" borderId="54" xfId="0" applyBorder="1" applyAlignment="1">
      <alignment horizontal="center"/>
    </xf>
    <xf numFmtId="0" fontId="39" fillId="0" borderId="54" xfId="9628" applyBorder="1" applyAlignment="1" applyProtection="1"/>
    <xf numFmtId="0" fontId="0" fillId="0" borderId="55" xfId="0" applyBorder="1"/>
    <xf numFmtId="0" fontId="84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4" fillId="0" borderId="1" xfId="0" applyFont="1" applyBorder="1" applyAlignment="1">
      <alignment horizontal="center" vertical="center"/>
    </xf>
    <xf numFmtId="0" fontId="84" fillId="0" borderId="1" xfId="0" applyFont="1" applyBorder="1" applyAlignment="1">
      <alignment horizontal="center" vertical="center" wrapText="1"/>
    </xf>
    <xf numFmtId="0" fontId="9" fillId="0" borderId="1" xfId="1" applyBorder="1" applyAlignment="1" applyProtection="1">
      <alignment vertical="center"/>
    </xf>
    <xf numFmtId="0" fontId="85" fillId="0" borderId="1" xfId="1" applyFont="1" applyBorder="1" applyAlignment="1" applyProtection="1">
      <alignment vertical="center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56" xfId="0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0" fontId="0" fillId="0" borderId="58" xfId="0" applyBorder="1" applyAlignment="1">
      <alignment horizontal="center" vertical="center"/>
    </xf>
    <xf numFmtId="0" fontId="0" fillId="0" borderId="59" xfId="0" applyBorder="1"/>
    <xf numFmtId="0" fontId="0" fillId="0" borderId="60" xfId="0" applyBorder="1"/>
    <xf numFmtId="0" fontId="0" fillId="0" borderId="60" xfId="0" applyBorder="1" applyAlignment="1">
      <alignment horizontal="center"/>
    </xf>
    <xf numFmtId="0" fontId="9" fillId="0" borderId="60" xfId="1" applyBorder="1"/>
    <xf numFmtId="0" fontId="0" fillId="0" borderId="61" xfId="0" applyBorder="1"/>
    <xf numFmtId="0" fontId="0" fillId="0" borderId="62" xfId="0" applyBorder="1"/>
    <xf numFmtId="0" fontId="0" fillId="0" borderId="63" xfId="0" applyBorder="1"/>
    <xf numFmtId="0" fontId="0" fillId="0" borderId="63" xfId="0" applyBorder="1" applyAlignment="1">
      <alignment horizontal="center"/>
    </xf>
    <xf numFmtId="0" fontId="9" fillId="0" borderId="63" xfId="1" applyBorder="1"/>
    <xf numFmtId="0" fontId="0" fillId="0" borderId="28" xfId="0" applyBorder="1"/>
    <xf numFmtId="0" fontId="86" fillId="0" borderId="0" xfId="0" applyFont="1"/>
    <xf numFmtId="0" fontId="0" fillId="0" borderId="0" xfId="0" applyBorder="1"/>
    <xf numFmtId="0" fontId="39" fillId="0" borderId="0" xfId="9628" applyBorder="1" applyAlignment="1" applyProtection="1"/>
    <xf numFmtId="0" fontId="0" fillId="0" borderId="0" xfId="0"/>
    <xf numFmtId="0" fontId="6" fillId="0" borderId="0" xfId="0" applyFont="1"/>
    <xf numFmtId="0" fontId="0" fillId="0" borderId="0" xfId="0" applyAlignment="1">
      <alignment horizontal="left"/>
    </xf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horizontal="left"/>
    </xf>
    <xf numFmtId="0" fontId="13" fillId="0" borderId="1" xfId="9633" applyBorder="1" applyAlignment="1">
      <alignment horizontal="center"/>
    </xf>
    <xf numFmtId="0" fontId="6" fillId="0" borderId="0" xfId="0" applyFont="1" applyBorder="1" applyAlignment="1">
      <alignment horizontal="left"/>
    </xf>
    <xf numFmtId="0" fontId="0" fillId="0" borderId="0" xfId="0" applyBorder="1" applyAlignment="1">
      <alignment horizontal="center"/>
    </xf>
    <xf numFmtId="0" fontId="6" fillId="0" borderId="0" xfId="0" applyFont="1" applyFill="1" applyBorder="1" applyAlignment="1">
      <alignment horizontal="left"/>
    </xf>
    <xf numFmtId="0" fontId="7" fillId="0" borderId="1" xfId="0" applyFont="1" applyBorder="1" applyAlignment="1">
      <alignment horizontal="center"/>
    </xf>
    <xf numFmtId="0" fontId="7" fillId="0" borderId="1" xfId="0" applyFont="1" applyBorder="1" applyAlignment="1">
      <alignment horizontal="left"/>
    </xf>
    <xf numFmtId="0" fontId="9" fillId="0" borderId="1" xfId="9633" applyFont="1" applyBorder="1" applyAlignment="1">
      <alignment horizontal="center"/>
    </xf>
    <xf numFmtId="0" fontId="38" fillId="0" borderId="30" xfId="0" applyFont="1" applyBorder="1" applyAlignment="1">
      <alignment horizontal="center" vertical="center"/>
    </xf>
    <xf numFmtId="0" fontId="38" fillId="0" borderId="27" xfId="0" applyFont="1" applyBorder="1" applyAlignment="1">
      <alignment horizontal="center" vertical="center"/>
    </xf>
    <xf numFmtId="0" fontId="7" fillId="0" borderId="0" xfId="9637"/>
    <xf numFmtId="0" fontId="6" fillId="0" borderId="0" xfId="9637" applyFont="1"/>
    <xf numFmtId="0" fontId="6" fillId="0" borderId="1" xfId="9637" applyFont="1" applyBorder="1" applyAlignment="1">
      <alignment horizontal="center" vertical="center"/>
    </xf>
    <xf numFmtId="0" fontId="7" fillId="0" borderId="1" xfId="9637" applyBorder="1" applyAlignment="1">
      <alignment vertical="center"/>
    </xf>
    <xf numFmtId="0" fontId="9" fillId="0" borderId="1" xfId="1" applyBorder="1" applyAlignment="1">
      <alignment vertical="center"/>
    </xf>
    <xf numFmtId="43" fontId="7" fillId="0" borderId="1" xfId="9639" applyFont="1" applyBorder="1" applyAlignment="1">
      <alignment vertical="center"/>
    </xf>
    <xf numFmtId="43" fontId="7" fillId="0" borderId="0" xfId="9639" applyFont="1"/>
    <xf numFmtId="43" fontId="6" fillId="0" borderId="0" xfId="9639" applyFont="1"/>
    <xf numFmtId="43" fontId="6" fillId="0" borderId="1" xfId="9639" applyFont="1" applyBorder="1" applyAlignment="1">
      <alignment horizontal="center" vertical="center"/>
    </xf>
    <xf numFmtId="0" fontId="7" fillId="0" borderId="1" xfId="9637" applyBorder="1" applyAlignment="1">
      <alignment horizontal="center" vertical="center"/>
    </xf>
    <xf numFmtId="0" fontId="7" fillId="0" borderId="1" xfId="9637" applyBorder="1" applyAlignment="1">
      <alignment vertical="center" wrapText="1"/>
    </xf>
    <xf numFmtId="0" fontId="7" fillId="0" borderId="0" xfId="9637" applyAlignment="1">
      <alignment wrapText="1"/>
    </xf>
    <xf numFmtId="0" fontId="6" fillId="0" borderId="1" xfId="9637" applyFont="1" applyBorder="1" applyAlignment="1">
      <alignment horizontal="center" vertical="center" wrapText="1"/>
    </xf>
    <xf numFmtId="0" fontId="7" fillId="0" borderId="64" xfId="9630" applyBorder="1" applyAlignment="1">
      <alignment horizontal="center" vertical="center"/>
    </xf>
    <xf numFmtId="0" fontId="7" fillId="0" borderId="0" xfId="9638" applyAlignment="1">
      <alignment vertical="center"/>
    </xf>
    <xf numFmtId="0" fontId="7" fillId="0" borderId="1" xfId="9638" applyBorder="1" applyAlignment="1">
      <alignment horizontal="center" vertical="center"/>
    </xf>
    <xf numFmtId="0" fontId="39" fillId="0" borderId="1" xfId="9628" applyBorder="1" applyAlignment="1" applyProtection="1"/>
    <xf numFmtId="0" fontId="39" fillId="0" borderId="64" xfId="9628" applyBorder="1" applyAlignment="1" applyProtection="1"/>
    <xf numFmtId="0" fontId="75" fillId="0" borderId="64" xfId="9628" applyFont="1" applyBorder="1" applyAlignment="1" applyProtection="1"/>
    <xf numFmtId="0" fontId="39" fillId="0" borderId="60" xfId="9628" applyBorder="1" applyAlignment="1" applyProtection="1"/>
    <xf numFmtId="0" fontId="13" fillId="0" borderId="1" xfId="9633" applyBorder="1"/>
    <xf numFmtId="0" fontId="7" fillId="0" borderId="0" xfId="9640"/>
    <xf numFmtId="0" fontId="7" fillId="0" borderId="0" xfId="9640" applyFont="1"/>
    <xf numFmtId="0" fontId="7" fillId="0" borderId="0" xfId="9640" applyFont="1" applyAlignment="1">
      <alignment vertical="center"/>
    </xf>
    <xf numFmtId="0" fontId="6" fillId="0" borderId="1" xfId="9640" applyFont="1" applyBorder="1" applyAlignment="1">
      <alignment horizontal="center" vertical="center"/>
    </xf>
    <xf numFmtId="0" fontId="7" fillId="0" borderId="1" xfId="9640" applyFont="1" applyBorder="1" applyAlignment="1">
      <alignment vertical="center"/>
    </xf>
    <xf numFmtId="0" fontId="9" fillId="0" borderId="1" xfId="1" applyFont="1" applyBorder="1" applyAlignment="1">
      <alignment vertical="center" wrapText="1"/>
    </xf>
    <xf numFmtId="0" fontId="7" fillId="0" borderId="37" xfId="9640" applyFont="1" applyBorder="1"/>
    <xf numFmtId="0" fontId="7" fillId="0" borderId="0" xfId="9640" applyFont="1" applyBorder="1"/>
    <xf numFmtId="0" fontId="7" fillId="0" borderId="36" xfId="9640" applyFont="1" applyBorder="1"/>
    <xf numFmtId="0" fontId="7" fillId="0" borderId="36" xfId="9640" applyFont="1" applyBorder="1" applyAlignment="1">
      <alignment vertical="center"/>
    </xf>
    <xf numFmtId="0" fontId="0" fillId="0" borderId="0" xfId="0" applyBorder="1" applyAlignment="1">
      <alignment horizontal="left"/>
    </xf>
    <xf numFmtId="0" fontId="7" fillId="0" borderId="0" xfId="9641"/>
    <xf numFmtId="0" fontId="87" fillId="0" borderId="0" xfId="9641" applyFont="1"/>
    <xf numFmtId="0" fontId="88" fillId="0" borderId="0" xfId="9641" applyFont="1"/>
    <xf numFmtId="0" fontId="87" fillId="0" borderId="1" xfId="9641" applyFont="1" applyBorder="1" applyAlignment="1">
      <alignment horizontal="center"/>
    </xf>
    <xf numFmtId="0" fontId="88" fillId="0" borderId="1" xfId="9641" applyFont="1" applyBorder="1" applyAlignment="1">
      <alignment horizontal="left"/>
    </xf>
    <xf numFmtId="0" fontId="88" fillId="0" borderId="1" xfId="9641" applyFont="1" applyBorder="1"/>
    <xf numFmtId="0" fontId="90" fillId="0" borderId="1" xfId="9641" applyFont="1" applyBorder="1" applyAlignment="1">
      <alignment horizontal="center"/>
    </xf>
    <xf numFmtId="0" fontId="89" fillId="0" borderId="1" xfId="9641" applyFont="1" applyBorder="1"/>
    <xf numFmtId="0" fontId="88" fillId="0" borderId="1" xfId="9641" applyFont="1" applyBorder="1" applyAlignment="1">
      <alignment vertical="top"/>
    </xf>
    <xf numFmtId="0" fontId="39" fillId="0" borderId="1" xfId="9628" applyBorder="1" applyAlignment="1" applyProtection="1"/>
    <xf numFmtId="0" fontId="40" fillId="0" borderId="30" xfId="0" applyFont="1" applyBorder="1" applyAlignment="1">
      <alignment horizontal="center" vertical="center" wrapText="1"/>
    </xf>
    <xf numFmtId="0" fontId="40" fillId="0" borderId="27" xfId="0" applyFont="1" applyBorder="1" applyAlignment="1">
      <alignment horizontal="left" vertical="center" wrapText="1"/>
    </xf>
    <xf numFmtId="0" fontId="40" fillId="0" borderId="27" xfId="0" applyFont="1" applyBorder="1" applyAlignment="1">
      <alignment horizontal="center" vertical="center" wrapText="1"/>
    </xf>
    <xf numFmtId="0" fontId="43" fillId="0" borderId="31" xfId="0" applyFont="1" applyBorder="1" applyAlignment="1">
      <alignment horizontal="justify" vertical="center" wrapText="1"/>
    </xf>
    <xf numFmtId="0" fontId="43" fillId="0" borderId="28" xfId="0" applyFont="1" applyBorder="1" applyAlignment="1">
      <alignment horizontal="left" vertical="center" wrapText="1"/>
    </xf>
    <xf numFmtId="0" fontId="43" fillId="0" borderId="28" xfId="0" applyFont="1" applyBorder="1" applyAlignment="1">
      <alignment horizontal="center" vertical="center" wrapText="1"/>
    </xf>
    <xf numFmtId="0" fontId="43" fillId="0" borderId="28" xfId="0" applyFont="1" applyBorder="1" applyAlignment="1">
      <alignment horizontal="justify" vertical="center" wrapText="1"/>
    </xf>
    <xf numFmtId="0" fontId="43" fillId="0" borderId="0" xfId="0" applyFont="1" applyBorder="1" applyAlignment="1">
      <alignment horizontal="justify" vertical="center" wrapText="1"/>
    </xf>
    <xf numFmtId="0" fontId="43" fillId="0" borderId="0" xfId="0" applyFont="1" applyBorder="1" applyAlignment="1">
      <alignment horizontal="left" vertical="center" wrapText="1"/>
    </xf>
    <xf numFmtId="0" fontId="43" fillId="0" borderId="0" xfId="0" applyFont="1" applyBorder="1" applyAlignment="1">
      <alignment horizontal="center" vertical="center" wrapText="1"/>
    </xf>
    <xf numFmtId="0" fontId="43" fillId="0" borderId="0" xfId="0" applyFont="1" applyAlignment="1">
      <alignment horizontal="justify" vertical="center"/>
    </xf>
    <xf numFmtId="0" fontId="6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0" fillId="63" borderId="0" xfId="0" applyFill="1" applyAlignment="1">
      <alignment horizontal="left"/>
    </xf>
    <xf numFmtId="0" fontId="0" fillId="63" borderId="0" xfId="0" applyFill="1"/>
    <xf numFmtId="0" fontId="5" fillId="63" borderId="0" xfId="0" applyFont="1" applyFill="1"/>
    <xf numFmtId="0" fontId="7" fillId="0" borderId="44" xfId="0" applyFont="1" applyBorder="1" applyAlignment="1">
      <alignment vertical="center" wrapText="1"/>
    </xf>
    <xf numFmtId="0" fontId="7" fillId="0" borderId="31" xfId="0" applyFont="1" applyBorder="1" applyAlignment="1">
      <alignment vertical="center" wrapText="1"/>
    </xf>
    <xf numFmtId="0" fontId="0" fillId="0" borderId="65" xfId="0" applyBorder="1" applyAlignment="1">
      <alignment vertical="center"/>
    </xf>
    <xf numFmtId="0" fontId="0" fillId="0" borderId="66" xfId="0" applyBorder="1" applyAlignment="1">
      <alignment vertical="center"/>
    </xf>
    <xf numFmtId="0" fontId="7" fillId="0" borderId="65" xfId="9630" applyBorder="1"/>
    <xf numFmtId="1" fontId="0" fillId="0" borderId="0" xfId="0" applyNumberFormat="1"/>
    <xf numFmtId="43" fontId="0" fillId="0" borderId="0" xfId="0" applyNumberFormat="1"/>
    <xf numFmtId="0" fontId="4" fillId="63" borderId="0" xfId="0" applyFont="1" applyFill="1"/>
    <xf numFmtId="43" fontId="0" fillId="63" borderId="0" xfId="0" applyNumberFormat="1" applyFill="1"/>
    <xf numFmtId="0" fontId="4" fillId="0" borderId="0" xfId="0" applyFont="1" applyFill="1"/>
    <xf numFmtId="0" fontId="0" fillId="0" borderId="0" xfId="0" applyFill="1"/>
    <xf numFmtId="0" fontId="0" fillId="63" borderId="1" xfId="0" applyFill="1" applyBorder="1"/>
    <xf numFmtId="0" fontId="9" fillId="63" borderId="1" xfId="1" applyFill="1" applyBorder="1" applyAlignment="1" applyProtection="1"/>
    <xf numFmtId="0" fontId="7" fillId="63" borderId="1" xfId="9627" applyFill="1" applyBorder="1"/>
    <xf numFmtId="0" fontId="7" fillId="63" borderId="1" xfId="9627" applyFill="1" applyBorder="1" applyAlignment="1">
      <alignment horizontal="center"/>
    </xf>
    <xf numFmtId="0" fontId="9" fillId="63" borderId="1" xfId="1" applyFill="1" applyBorder="1"/>
    <xf numFmtId="0" fontId="4" fillId="63" borderId="1" xfId="9627" applyFont="1" applyFill="1" applyBorder="1"/>
    <xf numFmtId="0" fontId="4" fillId="63" borderId="1" xfId="9627" applyFont="1" applyFill="1" applyBorder="1" applyAlignment="1">
      <alignment horizontal="center"/>
    </xf>
    <xf numFmtId="0" fontId="0" fillId="63" borderId="1" xfId="0" applyFill="1" applyBorder="1" applyAlignment="1">
      <alignment vertical="center"/>
    </xf>
    <xf numFmtId="0" fontId="0" fillId="64" borderId="1" xfId="0" applyFill="1" applyBorder="1"/>
    <xf numFmtId="0" fontId="0" fillId="64" borderId="1" xfId="0" applyFill="1" applyBorder="1" applyAlignment="1">
      <alignment horizontal="center"/>
    </xf>
    <xf numFmtId="0" fontId="9" fillId="64" borderId="1" xfId="1" applyFill="1" applyBorder="1" applyAlignment="1" applyProtection="1"/>
    <xf numFmtId="0" fontId="7" fillId="63" borderId="1" xfId="9630" applyFill="1" applyBorder="1"/>
    <xf numFmtId="0" fontId="7" fillId="63" borderId="1" xfId="9630" applyFill="1" applyBorder="1" applyAlignment="1">
      <alignment horizontal="center"/>
    </xf>
    <xf numFmtId="0" fontId="39" fillId="63" borderId="64" xfId="9628" applyFill="1" applyBorder="1" applyAlignment="1" applyProtection="1"/>
    <xf numFmtId="0" fontId="39" fillId="63" borderId="1" xfId="9628" applyFill="1" applyBorder="1" applyAlignment="1" applyProtection="1"/>
    <xf numFmtId="0" fontId="13" fillId="64" borderId="1" xfId="9633" applyFill="1" applyBorder="1"/>
    <xf numFmtId="0" fontId="0" fillId="64" borderId="1" xfId="0" applyFill="1" applyBorder="1" applyAlignment="1">
      <alignment vertical="center"/>
    </xf>
    <xf numFmtId="0" fontId="9" fillId="64" borderId="1" xfId="1" applyFill="1" applyBorder="1" applyAlignment="1">
      <alignment vertical="center"/>
    </xf>
    <xf numFmtId="43" fontId="4" fillId="63" borderId="1" xfId="9639" applyFont="1" applyFill="1" applyBorder="1" applyAlignment="1">
      <alignment vertical="center"/>
    </xf>
    <xf numFmtId="0" fontId="7" fillId="63" borderId="1" xfId="9637" applyFill="1" applyBorder="1" applyAlignment="1">
      <alignment vertical="center"/>
    </xf>
    <xf numFmtId="0" fontId="7" fillId="63" borderId="1" xfId="9637" applyFill="1" applyBorder="1" applyAlignment="1">
      <alignment horizontal="center" vertical="center"/>
    </xf>
    <xf numFmtId="0" fontId="9" fillId="63" borderId="1" xfId="1" applyFill="1" applyBorder="1" applyAlignment="1">
      <alignment vertical="center"/>
    </xf>
    <xf numFmtId="0" fontId="7" fillId="63" borderId="1" xfId="9637" applyFill="1" applyBorder="1" applyAlignment="1">
      <alignment vertical="center" wrapText="1"/>
    </xf>
    <xf numFmtId="43" fontId="7" fillId="63" borderId="1" xfId="9639" applyFont="1" applyFill="1" applyBorder="1" applyAlignment="1">
      <alignment vertical="center"/>
    </xf>
    <xf numFmtId="0" fontId="7" fillId="63" borderId="1" xfId="44" applyFill="1" applyBorder="1"/>
    <xf numFmtId="0" fontId="4" fillId="63" borderId="1" xfId="44" applyFont="1" applyFill="1" applyBorder="1"/>
    <xf numFmtId="0" fontId="0" fillId="63" borderId="15" xfId="0" applyFont="1" applyFill="1" applyBorder="1"/>
    <xf numFmtId="0" fontId="0" fillId="63" borderId="16" xfId="0" applyFont="1" applyFill="1" applyBorder="1"/>
    <xf numFmtId="0" fontId="0" fillId="63" borderId="16" xfId="0" applyFont="1" applyFill="1" applyBorder="1" applyAlignment="1">
      <alignment horizontal="center"/>
    </xf>
    <xf numFmtId="0" fontId="9" fillId="63" borderId="16" xfId="1" applyFill="1" applyBorder="1"/>
    <xf numFmtId="0" fontId="0" fillId="63" borderId="14" xfId="0" applyFont="1" applyFill="1" applyBorder="1"/>
    <xf numFmtId="0" fontId="0" fillId="64" borderId="15" xfId="0" applyFont="1" applyFill="1" applyBorder="1"/>
    <xf numFmtId="0" fontId="0" fillId="64" borderId="16" xfId="0" applyFont="1" applyFill="1" applyBorder="1"/>
    <xf numFmtId="0" fontId="0" fillId="64" borderId="16" xfId="0" applyFont="1" applyFill="1" applyBorder="1" applyAlignment="1">
      <alignment horizontal="center"/>
    </xf>
    <xf numFmtId="0" fontId="9" fillId="64" borderId="16" xfId="1" applyFill="1" applyBorder="1"/>
    <xf numFmtId="0" fontId="0" fillId="64" borderId="17" xfId="0" applyFont="1" applyFill="1" applyBorder="1"/>
    <xf numFmtId="0" fontId="0" fillId="63" borderId="13" xfId="0" applyFont="1" applyFill="1" applyBorder="1"/>
    <xf numFmtId="0" fontId="0" fillId="63" borderId="1" xfId="0" applyFont="1" applyFill="1" applyBorder="1"/>
    <xf numFmtId="0" fontId="0" fillId="63" borderId="1" xfId="0" applyFont="1" applyFill="1" applyBorder="1" applyAlignment="1">
      <alignment horizontal="center"/>
    </xf>
    <xf numFmtId="0" fontId="0" fillId="63" borderId="11" xfId="0" applyFont="1" applyFill="1" applyBorder="1"/>
    <xf numFmtId="0" fontId="0" fillId="63" borderId="3" xfId="0" applyFont="1" applyFill="1" applyBorder="1"/>
    <xf numFmtId="0" fontId="0" fillId="63" borderId="3" xfId="0" applyFont="1" applyFill="1" applyBorder="1" applyAlignment="1">
      <alignment horizontal="center"/>
    </xf>
    <xf numFmtId="0" fontId="9" fillId="63" borderId="3" xfId="1" applyFill="1" applyBorder="1"/>
    <xf numFmtId="0" fontId="0" fillId="63" borderId="12" xfId="0" applyFont="1" applyFill="1" applyBorder="1"/>
    <xf numFmtId="0" fontId="0" fillId="63" borderId="65" xfId="0" applyFill="1" applyBorder="1" applyAlignment="1">
      <alignment vertical="center"/>
    </xf>
    <xf numFmtId="0" fontId="0" fillId="63" borderId="66" xfId="0" applyFill="1" applyBorder="1" applyAlignment="1">
      <alignment vertical="center"/>
    </xf>
    <xf numFmtId="0" fontId="0" fillId="63" borderId="0" xfId="0" applyFill="1" applyAlignment="1">
      <alignment vertical="center"/>
    </xf>
    <xf numFmtId="0" fontId="9" fillId="63" borderId="1" xfId="1" applyFill="1" applyBorder="1" applyAlignment="1">
      <alignment vertical="center" wrapText="1"/>
    </xf>
    <xf numFmtId="0" fontId="38" fillId="63" borderId="1" xfId="0" applyFont="1" applyFill="1" applyBorder="1" applyAlignment="1">
      <alignment vertical="center"/>
    </xf>
    <xf numFmtId="0" fontId="9" fillId="63" borderId="0" xfId="1" applyFill="1" applyAlignment="1" applyProtection="1"/>
    <xf numFmtId="0" fontId="4" fillId="0" borderId="1" xfId="9627" applyFont="1" applyBorder="1"/>
    <xf numFmtId="0" fontId="0" fillId="0" borderId="67" xfId="0" applyBorder="1"/>
    <xf numFmtId="0" fontId="0" fillId="63" borderId="13" xfId="0" applyFill="1" applyBorder="1"/>
    <xf numFmtId="0" fontId="0" fillId="63" borderId="14" xfId="0" applyFill="1" applyBorder="1"/>
    <xf numFmtId="0" fontId="43" fillId="64" borderId="1" xfId="0" applyFont="1" applyFill="1" applyBorder="1" applyAlignment="1">
      <alignment horizontal="left"/>
    </xf>
    <xf numFmtId="0" fontId="9" fillId="64" borderId="1" xfId="1" applyFill="1" applyBorder="1" applyAlignment="1">
      <alignment horizontal="left"/>
    </xf>
    <xf numFmtId="0" fontId="0" fillId="63" borderId="1" xfId="0" applyFill="1" applyBorder="1" applyAlignment="1">
      <alignment horizontal="center" vertical="center"/>
    </xf>
    <xf numFmtId="0" fontId="0" fillId="64" borderId="53" xfId="0" applyFill="1" applyBorder="1"/>
    <xf numFmtId="0" fontId="0" fillId="64" borderId="54" xfId="0" applyFill="1" applyBorder="1"/>
    <xf numFmtId="0" fontId="0" fillId="64" borderId="54" xfId="0" applyFill="1" applyBorder="1" applyAlignment="1">
      <alignment horizontal="center"/>
    </xf>
    <xf numFmtId="0" fontId="39" fillId="64" borderId="54" xfId="9628" applyFill="1" applyBorder="1" applyAlignment="1" applyProtection="1"/>
    <xf numFmtId="0" fontId="0" fillId="64" borderId="55" xfId="0" applyFill="1" applyBorder="1"/>
    <xf numFmtId="0" fontId="9" fillId="64" borderId="1" xfId="1" applyFill="1" applyBorder="1"/>
    <xf numFmtId="0" fontId="7" fillId="64" borderId="44" xfId="0" applyFont="1" applyFill="1" applyBorder="1" applyAlignment="1">
      <alignment vertical="center" wrapText="1"/>
    </xf>
    <xf numFmtId="0" fontId="6" fillId="0" borderId="0" xfId="0" applyFont="1" applyAlignment="1">
      <alignment horizontal="center"/>
    </xf>
    <xf numFmtId="0" fontId="81" fillId="63" borderId="1" xfId="9631" applyFont="1" applyFill="1" applyBorder="1" applyAlignment="1">
      <alignment vertical="center"/>
    </xf>
    <xf numFmtId="0" fontId="81" fillId="63" borderId="1" xfId="9631" applyFont="1" applyFill="1" applyBorder="1" applyAlignment="1">
      <alignment horizontal="center" vertical="center"/>
    </xf>
    <xf numFmtId="0" fontId="9" fillId="63" borderId="1" xfId="1" applyFill="1" applyBorder="1" applyAlignment="1" applyProtection="1">
      <alignment vertical="center" wrapText="1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0" fillId="0" borderId="3" xfId="0" applyBorder="1" applyAlignment="1">
      <alignment horizontal="center"/>
    </xf>
    <xf numFmtId="0" fontId="0" fillId="0" borderId="37" xfId="0" applyBorder="1" applyAlignment="1">
      <alignment horizontal="center"/>
    </xf>
    <xf numFmtId="0" fontId="6" fillId="0" borderId="68" xfId="0" applyFont="1" applyBorder="1" applyAlignment="1">
      <alignment horizontal="center"/>
    </xf>
    <xf numFmtId="0" fontId="0" fillId="0" borderId="3" xfId="0" applyBorder="1" applyAlignment="1">
      <alignment horizontal="left"/>
    </xf>
    <xf numFmtId="0" fontId="0" fillId="0" borderId="1" xfId="0" applyBorder="1" applyAlignment="1">
      <alignment horizontal="left"/>
    </xf>
    <xf numFmtId="0" fontId="78" fillId="0" borderId="0" xfId="0" applyFont="1" applyAlignment="1">
      <alignment horizontal="center"/>
    </xf>
    <xf numFmtId="0" fontId="6" fillId="0" borderId="0" xfId="0" applyFont="1" applyBorder="1" applyAlignment="1">
      <alignment horizontal="center"/>
    </xf>
    <xf numFmtId="0" fontId="3" fillId="0" borderId="1" xfId="0" applyFont="1" applyBorder="1" applyAlignment="1">
      <alignment horizontal="left"/>
    </xf>
    <xf numFmtId="0" fontId="3" fillId="0" borderId="1" xfId="0" applyFont="1" applyBorder="1" applyAlignment="1">
      <alignment horizontal="center"/>
    </xf>
    <xf numFmtId="0" fontId="7" fillId="0" borderId="1" xfId="9632" applyFill="1" applyBorder="1"/>
    <xf numFmtId="0" fontId="7" fillId="0" borderId="1" xfId="9632" applyFill="1" applyBorder="1" applyAlignment="1">
      <alignment horizontal="center"/>
    </xf>
    <xf numFmtId="0" fontId="9" fillId="0" borderId="1" xfId="1" applyFill="1" applyBorder="1" applyAlignment="1" applyProtection="1"/>
    <xf numFmtId="0" fontId="4" fillId="0" borderId="1" xfId="9632" applyFont="1" applyFill="1" applyBorder="1"/>
    <xf numFmtId="0" fontId="0" fillId="0" borderId="1" xfId="0" applyFill="1" applyBorder="1" applyAlignment="1">
      <alignment vertical="center"/>
    </xf>
    <xf numFmtId="0" fontId="13" fillId="0" borderId="1" xfId="9633" applyFill="1" applyBorder="1" applyAlignment="1">
      <alignment vertical="center"/>
    </xf>
    <xf numFmtId="0" fontId="3" fillId="0" borderId="3" xfId="0" applyFont="1" applyBorder="1" applyAlignment="1">
      <alignment horizontal="left" vertical="center"/>
    </xf>
    <xf numFmtId="0" fontId="3" fillId="0" borderId="3" xfId="0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0" borderId="1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center"/>
    </xf>
    <xf numFmtId="0" fontId="6" fillId="65" borderId="1" xfId="0" applyFont="1" applyFill="1" applyBorder="1"/>
    <xf numFmtId="0" fontId="6" fillId="66" borderId="68" xfId="0" applyFont="1" applyFill="1" applyBorder="1" applyAlignment="1">
      <alignment horizontal="center"/>
    </xf>
    <xf numFmtId="0" fontId="6" fillId="65" borderId="68" xfId="0" applyFont="1" applyFill="1" applyBorder="1" applyAlignment="1">
      <alignment horizontal="center"/>
    </xf>
    <xf numFmtId="0" fontId="9" fillId="0" borderId="3" xfId="1" applyBorder="1" applyAlignment="1">
      <alignment horizontal="center"/>
    </xf>
    <xf numFmtId="0" fontId="3" fillId="0" borderId="3" xfId="0" applyFont="1" applyBorder="1" applyAlignment="1"/>
    <xf numFmtId="0" fontId="2" fillId="0" borderId="3" xfId="0" applyFont="1" applyBorder="1" applyAlignment="1">
      <alignment horizontal="left"/>
    </xf>
    <xf numFmtId="0" fontId="9" fillId="0" borderId="69" xfId="1" applyBorder="1" applyAlignment="1">
      <alignment horizontal="left" vertical="center" indent="1"/>
    </xf>
    <xf numFmtId="0" fontId="2" fillId="0" borderId="3" xfId="0" applyFont="1" applyBorder="1" applyAlignment="1">
      <alignment horizontal="center"/>
    </xf>
    <xf numFmtId="0" fontId="2" fillId="0" borderId="0" xfId="0" applyFont="1" applyFill="1" applyBorder="1" applyAlignment="1">
      <alignment horizontal="left" vertical="center"/>
    </xf>
    <xf numFmtId="0" fontId="6" fillId="0" borderId="0" xfId="0" applyFont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0" xfId="9632" applyFont="1" applyAlignment="1">
      <alignment horizontal="center" vertical="center"/>
    </xf>
    <xf numFmtId="0" fontId="6" fillId="0" borderId="42" xfId="0" applyFont="1" applyBorder="1" applyAlignment="1">
      <alignment horizontal="center" vertical="center"/>
    </xf>
    <xf numFmtId="0" fontId="6" fillId="0" borderId="43" xfId="0" applyFont="1" applyBorder="1" applyAlignment="1">
      <alignment horizontal="center" vertical="center"/>
    </xf>
    <xf numFmtId="0" fontId="38" fillId="0" borderId="29" xfId="0" applyFont="1" applyBorder="1" applyAlignment="1">
      <alignment vertical="center"/>
    </xf>
    <xf numFmtId="0" fontId="77" fillId="0" borderId="0" xfId="0" applyFont="1" applyAlignment="1">
      <alignment horizontal="center" wrapText="1"/>
    </xf>
    <xf numFmtId="0" fontId="78" fillId="0" borderId="36" xfId="0" applyFont="1" applyBorder="1" applyAlignment="1">
      <alignment horizontal="left"/>
    </xf>
    <xf numFmtId="0" fontId="78" fillId="0" borderId="0" xfId="0" applyFont="1" applyAlignment="1">
      <alignment horizontal="left"/>
    </xf>
    <xf numFmtId="0" fontId="40" fillId="0" borderId="0" xfId="9635" applyFont="1" applyAlignment="1">
      <alignment horizontal="center"/>
    </xf>
    <xf numFmtId="0" fontId="6" fillId="0" borderId="0" xfId="0" applyFont="1" applyAlignment="1">
      <alignment horizontal="left"/>
    </xf>
    <xf numFmtId="0" fontId="7" fillId="0" borderId="0" xfId="44"/>
    <xf numFmtId="0" fontId="10" fillId="0" borderId="0" xfId="0" applyFont="1" applyAlignment="1">
      <alignment horizontal="left" vertical="center"/>
    </xf>
    <xf numFmtId="0" fontId="36" fillId="0" borderId="0" xfId="0" applyFont="1" applyAlignment="1">
      <alignment vertical="center"/>
    </xf>
    <xf numFmtId="0" fontId="34" fillId="0" borderId="29" xfId="0" applyFont="1" applyBorder="1"/>
    <xf numFmtId="0" fontId="78" fillId="0" borderId="0" xfId="0" applyFont="1" applyAlignment="1">
      <alignment horizontal="center"/>
    </xf>
  </cellXfs>
  <cellStyles count="9642">
    <cellStyle name="20% - Accent1 10" xfId="45" xr:uid="{00000000-0005-0000-0000-000000000000}"/>
    <cellStyle name="20% - Accent1 10 2" xfId="46" xr:uid="{00000000-0005-0000-0000-000001000000}"/>
    <cellStyle name="20% - Accent1 10 2 2" xfId="47" xr:uid="{00000000-0005-0000-0000-000002000000}"/>
    <cellStyle name="20% - Accent1 10 2 3" xfId="48" xr:uid="{00000000-0005-0000-0000-000003000000}"/>
    <cellStyle name="20% - Accent1 10 3" xfId="49" xr:uid="{00000000-0005-0000-0000-000004000000}"/>
    <cellStyle name="20% - Accent1 10 3 2" xfId="50" xr:uid="{00000000-0005-0000-0000-000005000000}"/>
    <cellStyle name="20% - Accent1 10 3 3" xfId="51" xr:uid="{00000000-0005-0000-0000-000006000000}"/>
    <cellStyle name="20% - Accent1 10 4" xfId="52" xr:uid="{00000000-0005-0000-0000-000007000000}"/>
    <cellStyle name="20% - Accent1 10 5" xfId="53" xr:uid="{00000000-0005-0000-0000-000008000000}"/>
    <cellStyle name="20% - Accent1 11" xfId="54" xr:uid="{00000000-0005-0000-0000-000009000000}"/>
    <cellStyle name="20% - Accent1 11 2" xfId="55" xr:uid="{00000000-0005-0000-0000-00000A000000}"/>
    <cellStyle name="20% - Accent1 11 2 2" xfId="56" xr:uid="{00000000-0005-0000-0000-00000B000000}"/>
    <cellStyle name="20% - Accent1 11 2 3" xfId="57" xr:uid="{00000000-0005-0000-0000-00000C000000}"/>
    <cellStyle name="20% - Accent1 11 3" xfId="58" xr:uid="{00000000-0005-0000-0000-00000D000000}"/>
    <cellStyle name="20% - Accent1 11 3 2" xfId="59" xr:uid="{00000000-0005-0000-0000-00000E000000}"/>
    <cellStyle name="20% - Accent1 11 3 3" xfId="60" xr:uid="{00000000-0005-0000-0000-00000F000000}"/>
    <cellStyle name="20% - Accent1 11 4" xfId="61" xr:uid="{00000000-0005-0000-0000-000010000000}"/>
    <cellStyle name="20% - Accent1 11 5" xfId="62" xr:uid="{00000000-0005-0000-0000-000011000000}"/>
    <cellStyle name="20% - Accent1 12" xfId="63" xr:uid="{00000000-0005-0000-0000-000012000000}"/>
    <cellStyle name="20% - Accent1 12 2" xfId="64" xr:uid="{00000000-0005-0000-0000-000013000000}"/>
    <cellStyle name="20% - Accent1 12 2 2" xfId="65" xr:uid="{00000000-0005-0000-0000-000014000000}"/>
    <cellStyle name="20% - Accent1 12 2 3" xfId="66" xr:uid="{00000000-0005-0000-0000-000015000000}"/>
    <cellStyle name="20% - Accent1 12 3" xfId="67" xr:uid="{00000000-0005-0000-0000-000016000000}"/>
    <cellStyle name="20% - Accent1 12 3 2" xfId="68" xr:uid="{00000000-0005-0000-0000-000017000000}"/>
    <cellStyle name="20% - Accent1 12 3 3" xfId="69" xr:uid="{00000000-0005-0000-0000-000018000000}"/>
    <cellStyle name="20% - Accent1 12 4" xfId="70" xr:uid="{00000000-0005-0000-0000-000019000000}"/>
    <cellStyle name="20% - Accent1 12 5" xfId="71" xr:uid="{00000000-0005-0000-0000-00001A000000}"/>
    <cellStyle name="20% - Accent1 13" xfId="72" xr:uid="{00000000-0005-0000-0000-00001B000000}"/>
    <cellStyle name="20% - Accent1 13 2" xfId="73" xr:uid="{00000000-0005-0000-0000-00001C000000}"/>
    <cellStyle name="20% - Accent1 13 2 2" xfId="74" xr:uid="{00000000-0005-0000-0000-00001D000000}"/>
    <cellStyle name="20% - Accent1 13 2 3" xfId="75" xr:uid="{00000000-0005-0000-0000-00001E000000}"/>
    <cellStyle name="20% - Accent1 13 3" xfId="76" xr:uid="{00000000-0005-0000-0000-00001F000000}"/>
    <cellStyle name="20% - Accent1 13 3 2" xfId="77" xr:uid="{00000000-0005-0000-0000-000020000000}"/>
    <cellStyle name="20% - Accent1 13 3 3" xfId="78" xr:uid="{00000000-0005-0000-0000-000021000000}"/>
    <cellStyle name="20% - Accent1 14 2" xfId="79" xr:uid="{00000000-0005-0000-0000-000022000000}"/>
    <cellStyle name="20% - Accent1 14 2 2" xfId="80" xr:uid="{00000000-0005-0000-0000-000023000000}"/>
    <cellStyle name="20% - Accent1 14 2 3" xfId="81" xr:uid="{00000000-0005-0000-0000-000024000000}"/>
    <cellStyle name="20% - Accent1 14 3" xfId="82" xr:uid="{00000000-0005-0000-0000-000025000000}"/>
    <cellStyle name="20% - Accent1 14 3 2" xfId="83" xr:uid="{00000000-0005-0000-0000-000026000000}"/>
    <cellStyle name="20% - Accent1 14 3 3" xfId="84" xr:uid="{00000000-0005-0000-0000-000027000000}"/>
    <cellStyle name="20% - Accent1 2" xfId="85" xr:uid="{00000000-0005-0000-0000-000028000000}"/>
    <cellStyle name="20% - Accent1 2 2" xfId="86" xr:uid="{00000000-0005-0000-0000-000029000000}"/>
    <cellStyle name="20% - Accent1 2 2 2" xfId="87" xr:uid="{00000000-0005-0000-0000-00002A000000}"/>
    <cellStyle name="20% - Accent1 2 2 3" xfId="88" xr:uid="{00000000-0005-0000-0000-00002B000000}"/>
    <cellStyle name="20% - Accent1 2 3" xfId="89" xr:uid="{00000000-0005-0000-0000-00002C000000}"/>
    <cellStyle name="20% - Accent1 2 3 2" xfId="90" xr:uid="{00000000-0005-0000-0000-00002D000000}"/>
    <cellStyle name="20% - Accent1 2 3 3" xfId="91" xr:uid="{00000000-0005-0000-0000-00002E000000}"/>
    <cellStyle name="20% - Accent1 2 4" xfId="92" xr:uid="{00000000-0005-0000-0000-00002F000000}"/>
    <cellStyle name="20% - Accent1 2 4 2" xfId="93" xr:uid="{00000000-0005-0000-0000-000030000000}"/>
    <cellStyle name="20% - Accent1 2 4 3" xfId="94" xr:uid="{00000000-0005-0000-0000-000031000000}"/>
    <cellStyle name="20% - Accent1 2 5" xfId="95" xr:uid="{00000000-0005-0000-0000-000032000000}"/>
    <cellStyle name="20% - Accent1 2 5 2" xfId="96" xr:uid="{00000000-0005-0000-0000-000033000000}"/>
    <cellStyle name="20% - Accent1 2 5 3" xfId="97" xr:uid="{00000000-0005-0000-0000-000034000000}"/>
    <cellStyle name="20% - Accent1 3" xfId="98" xr:uid="{00000000-0005-0000-0000-000035000000}"/>
    <cellStyle name="20% - Accent1 3 2" xfId="99" xr:uid="{00000000-0005-0000-0000-000036000000}"/>
    <cellStyle name="20% - Accent1 3 2 2" xfId="100" xr:uid="{00000000-0005-0000-0000-000037000000}"/>
    <cellStyle name="20% - Accent1 3 2 3" xfId="101" xr:uid="{00000000-0005-0000-0000-000038000000}"/>
    <cellStyle name="20% - Accent1 3 3" xfId="102" xr:uid="{00000000-0005-0000-0000-000039000000}"/>
    <cellStyle name="20% - Accent1 3 3 2" xfId="103" xr:uid="{00000000-0005-0000-0000-00003A000000}"/>
    <cellStyle name="20% - Accent1 3 3 3" xfId="104" xr:uid="{00000000-0005-0000-0000-00003B000000}"/>
    <cellStyle name="20% - Accent1 3 4" xfId="105" xr:uid="{00000000-0005-0000-0000-00003C000000}"/>
    <cellStyle name="20% - Accent1 3 5" xfId="106" xr:uid="{00000000-0005-0000-0000-00003D000000}"/>
    <cellStyle name="20% - Accent1 4" xfId="107" xr:uid="{00000000-0005-0000-0000-00003E000000}"/>
    <cellStyle name="20% - Accent1 4 2" xfId="108" xr:uid="{00000000-0005-0000-0000-00003F000000}"/>
    <cellStyle name="20% - Accent1 4 2 2" xfId="109" xr:uid="{00000000-0005-0000-0000-000040000000}"/>
    <cellStyle name="20% - Accent1 4 2 3" xfId="110" xr:uid="{00000000-0005-0000-0000-000041000000}"/>
    <cellStyle name="20% - Accent1 4 3" xfId="111" xr:uid="{00000000-0005-0000-0000-000042000000}"/>
    <cellStyle name="20% - Accent1 4 3 2" xfId="112" xr:uid="{00000000-0005-0000-0000-000043000000}"/>
    <cellStyle name="20% - Accent1 4 3 3" xfId="113" xr:uid="{00000000-0005-0000-0000-000044000000}"/>
    <cellStyle name="20% - Accent1 4 4" xfId="114" xr:uid="{00000000-0005-0000-0000-000045000000}"/>
    <cellStyle name="20% - Accent1 4 5" xfId="115" xr:uid="{00000000-0005-0000-0000-000046000000}"/>
    <cellStyle name="20% - Accent1 5" xfId="116" xr:uid="{00000000-0005-0000-0000-000047000000}"/>
    <cellStyle name="20% - Accent1 5 2" xfId="117" xr:uid="{00000000-0005-0000-0000-000048000000}"/>
    <cellStyle name="20% - Accent1 5 2 2" xfId="118" xr:uid="{00000000-0005-0000-0000-000049000000}"/>
    <cellStyle name="20% - Accent1 5 2 3" xfId="119" xr:uid="{00000000-0005-0000-0000-00004A000000}"/>
    <cellStyle name="20% - Accent1 5 3" xfId="120" xr:uid="{00000000-0005-0000-0000-00004B000000}"/>
    <cellStyle name="20% - Accent1 5 3 2" xfId="121" xr:uid="{00000000-0005-0000-0000-00004C000000}"/>
    <cellStyle name="20% - Accent1 5 3 3" xfId="122" xr:uid="{00000000-0005-0000-0000-00004D000000}"/>
    <cellStyle name="20% - Accent1 5 4" xfId="123" xr:uid="{00000000-0005-0000-0000-00004E000000}"/>
    <cellStyle name="20% - Accent1 5 5" xfId="124" xr:uid="{00000000-0005-0000-0000-00004F000000}"/>
    <cellStyle name="20% - Accent1 6" xfId="125" xr:uid="{00000000-0005-0000-0000-000050000000}"/>
    <cellStyle name="20% - Accent1 6 2" xfId="126" xr:uid="{00000000-0005-0000-0000-000051000000}"/>
    <cellStyle name="20% - Accent1 6 2 2" xfId="127" xr:uid="{00000000-0005-0000-0000-000052000000}"/>
    <cellStyle name="20% - Accent1 6 2 3" xfId="128" xr:uid="{00000000-0005-0000-0000-000053000000}"/>
    <cellStyle name="20% - Accent1 6 3" xfId="129" xr:uid="{00000000-0005-0000-0000-000054000000}"/>
    <cellStyle name="20% - Accent1 6 3 2" xfId="130" xr:uid="{00000000-0005-0000-0000-000055000000}"/>
    <cellStyle name="20% - Accent1 6 3 3" xfId="131" xr:uid="{00000000-0005-0000-0000-000056000000}"/>
    <cellStyle name="20% - Accent1 6 4" xfId="132" xr:uid="{00000000-0005-0000-0000-000057000000}"/>
    <cellStyle name="20% - Accent1 6 5" xfId="133" xr:uid="{00000000-0005-0000-0000-000058000000}"/>
    <cellStyle name="20% - Accent1 7" xfId="134" xr:uid="{00000000-0005-0000-0000-000059000000}"/>
    <cellStyle name="20% - Accent1 7 2" xfId="135" xr:uid="{00000000-0005-0000-0000-00005A000000}"/>
    <cellStyle name="20% - Accent1 7 2 2" xfId="136" xr:uid="{00000000-0005-0000-0000-00005B000000}"/>
    <cellStyle name="20% - Accent1 7 2 3" xfId="137" xr:uid="{00000000-0005-0000-0000-00005C000000}"/>
    <cellStyle name="20% - Accent1 7 3" xfId="138" xr:uid="{00000000-0005-0000-0000-00005D000000}"/>
    <cellStyle name="20% - Accent1 7 3 2" xfId="139" xr:uid="{00000000-0005-0000-0000-00005E000000}"/>
    <cellStyle name="20% - Accent1 7 3 3" xfId="140" xr:uid="{00000000-0005-0000-0000-00005F000000}"/>
    <cellStyle name="20% - Accent1 7 4" xfId="141" xr:uid="{00000000-0005-0000-0000-000060000000}"/>
    <cellStyle name="20% - Accent1 7 5" xfId="142" xr:uid="{00000000-0005-0000-0000-000061000000}"/>
    <cellStyle name="20% - Accent1 8" xfId="143" xr:uid="{00000000-0005-0000-0000-000062000000}"/>
    <cellStyle name="20% - Accent1 8 2" xfId="144" xr:uid="{00000000-0005-0000-0000-000063000000}"/>
    <cellStyle name="20% - Accent1 8 2 2" xfId="145" xr:uid="{00000000-0005-0000-0000-000064000000}"/>
    <cellStyle name="20% - Accent1 8 2 3" xfId="146" xr:uid="{00000000-0005-0000-0000-000065000000}"/>
    <cellStyle name="20% - Accent1 8 3" xfId="147" xr:uid="{00000000-0005-0000-0000-000066000000}"/>
    <cellStyle name="20% - Accent1 8 3 2" xfId="148" xr:uid="{00000000-0005-0000-0000-000067000000}"/>
    <cellStyle name="20% - Accent1 8 3 3" xfId="149" xr:uid="{00000000-0005-0000-0000-000068000000}"/>
    <cellStyle name="20% - Accent1 8 4" xfId="150" xr:uid="{00000000-0005-0000-0000-000069000000}"/>
    <cellStyle name="20% - Accent1 8 5" xfId="151" xr:uid="{00000000-0005-0000-0000-00006A000000}"/>
    <cellStyle name="20% - Accent1 9" xfId="152" xr:uid="{00000000-0005-0000-0000-00006B000000}"/>
    <cellStyle name="20% - Accent1 9 2" xfId="153" xr:uid="{00000000-0005-0000-0000-00006C000000}"/>
    <cellStyle name="20% - Accent1 9 2 2" xfId="154" xr:uid="{00000000-0005-0000-0000-00006D000000}"/>
    <cellStyle name="20% - Accent1 9 2 3" xfId="155" xr:uid="{00000000-0005-0000-0000-00006E000000}"/>
    <cellStyle name="20% - Accent1 9 3" xfId="156" xr:uid="{00000000-0005-0000-0000-00006F000000}"/>
    <cellStyle name="20% - Accent1 9 3 2" xfId="157" xr:uid="{00000000-0005-0000-0000-000070000000}"/>
    <cellStyle name="20% - Accent1 9 3 3" xfId="158" xr:uid="{00000000-0005-0000-0000-000071000000}"/>
    <cellStyle name="20% - Accent1 9 4" xfId="159" xr:uid="{00000000-0005-0000-0000-000072000000}"/>
    <cellStyle name="20% - Accent1 9 5" xfId="160" xr:uid="{00000000-0005-0000-0000-000073000000}"/>
    <cellStyle name="20% - Accent2 10" xfId="161" xr:uid="{00000000-0005-0000-0000-000074000000}"/>
    <cellStyle name="20% - Accent2 10 2" xfId="162" xr:uid="{00000000-0005-0000-0000-000075000000}"/>
    <cellStyle name="20% - Accent2 10 2 2" xfId="163" xr:uid="{00000000-0005-0000-0000-000076000000}"/>
    <cellStyle name="20% - Accent2 10 2 3" xfId="164" xr:uid="{00000000-0005-0000-0000-000077000000}"/>
    <cellStyle name="20% - Accent2 10 3" xfId="165" xr:uid="{00000000-0005-0000-0000-000078000000}"/>
    <cellStyle name="20% - Accent2 10 3 2" xfId="166" xr:uid="{00000000-0005-0000-0000-000079000000}"/>
    <cellStyle name="20% - Accent2 10 3 3" xfId="167" xr:uid="{00000000-0005-0000-0000-00007A000000}"/>
    <cellStyle name="20% - Accent2 10 4" xfId="168" xr:uid="{00000000-0005-0000-0000-00007B000000}"/>
    <cellStyle name="20% - Accent2 10 5" xfId="169" xr:uid="{00000000-0005-0000-0000-00007C000000}"/>
    <cellStyle name="20% - Accent2 11" xfId="170" xr:uid="{00000000-0005-0000-0000-00007D000000}"/>
    <cellStyle name="20% - Accent2 11 2" xfId="171" xr:uid="{00000000-0005-0000-0000-00007E000000}"/>
    <cellStyle name="20% - Accent2 11 2 2" xfId="172" xr:uid="{00000000-0005-0000-0000-00007F000000}"/>
    <cellStyle name="20% - Accent2 11 2 3" xfId="173" xr:uid="{00000000-0005-0000-0000-000080000000}"/>
    <cellStyle name="20% - Accent2 11 3" xfId="174" xr:uid="{00000000-0005-0000-0000-000081000000}"/>
    <cellStyle name="20% - Accent2 11 3 2" xfId="175" xr:uid="{00000000-0005-0000-0000-000082000000}"/>
    <cellStyle name="20% - Accent2 11 3 3" xfId="176" xr:uid="{00000000-0005-0000-0000-000083000000}"/>
    <cellStyle name="20% - Accent2 11 4" xfId="177" xr:uid="{00000000-0005-0000-0000-000084000000}"/>
    <cellStyle name="20% - Accent2 11 5" xfId="178" xr:uid="{00000000-0005-0000-0000-000085000000}"/>
    <cellStyle name="20% - Accent2 12" xfId="179" xr:uid="{00000000-0005-0000-0000-000086000000}"/>
    <cellStyle name="20% - Accent2 12 2" xfId="180" xr:uid="{00000000-0005-0000-0000-000087000000}"/>
    <cellStyle name="20% - Accent2 12 2 2" xfId="181" xr:uid="{00000000-0005-0000-0000-000088000000}"/>
    <cellStyle name="20% - Accent2 12 2 3" xfId="182" xr:uid="{00000000-0005-0000-0000-000089000000}"/>
    <cellStyle name="20% - Accent2 12 3" xfId="183" xr:uid="{00000000-0005-0000-0000-00008A000000}"/>
    <cellStyle name="20% - Accent2 12 3 2" xfId="184" xr:uid="{00000000-0005-0000-0000-00008B000000}"/>
    <cellStyle name="20% - Accent2 12 3 3" xfId="185" xr:uid="{00000000-0005-0000-0000-00008C000000}"/>
    <cellStyle name="20% - Accent2 12 4" xfId="186" xr:uid="{00000000-0005-0000-0000-00008D000000}"/>
    <cellStyle name="20% - Accent2 12 5" xfId="187" xr:uid="{00000000-0005-0000-0000-00008E000000}"/>
    <cellStyle name="20% - Accent2 13" xfId="188" xr:uid="{00000000-0005-0000-0000-00008F000000}"/>
    <cellStyle name="20% - Accent2 13 2" xfId="189" xr:uid="{00000000-0005-0000-0000-000090000000}"/>
    <cellStyle name="20% - Accent2 13 2 2" xfId="190" xr:uid="{00000000-0005-0000-0000-000091000000}"/>
    <cellStyle name="20% - Accent2 13 2 3" xfId="191" xr:uid="{00000000-0005-0000-0000-000092000000}"/>
    <cellStyle name="20% - Accent2 13 3" xfId="192" xr:uid="{00000000-0005-0000-0000-000093000000}"/>
    <cellStyle name="20% - Accent2 13 3 2" xfId="193" xr:uid="{00000000-0005-0000-0000-000094000000}"/>
    <cellStyle name="20% - Accent2 13 3 3" xfId="194" xr:uid="{00000000-0005-0000-0000-000095000000}"/>
    <cellStyle name="20% - Accent2 14 2" xfId="195" xr:uid="{00000000-0005-0000-0000-000096000000}"/>
    <cellStyle name="20% - Accent2 14 2 2" xfId="196" xr:uid="{00000000-0005-0000-0000-000097000000}"/>
    <cellStyle name="20% - Accent2 14 2 3" xfId="197" xr:uid="{00000000-0005-0000-0000-000098000000}"/>
    <cellStyle name="20% - Accent2 14 3" xfId="198" xr:uid="{00000000-0005-0000-0000-000099000000}"/>
    <cellStyle name="20% - Accent2 14 3 2" xfId="199" xr:uid="{00000000-0005-0000-0000-00009A000000}"/>
    <cellStyle name="20% - Accent2 14 3 3" xfId="200" xr:uid="{00000000-0005-0000-0000-00009B000000}"/>
    <cellStyle name="20% - Accent2 2" xfId="201" xr:uid="{00000000-0005-0000-0000-00009C000000}"/>
    <cellStyle name="20% - Accent2 2 2" xfId="202" xr:uid="{00000000-0005-0000-0000-00009D000000}"/>
    <cellStyle name="20% - Accent2 2 2 2" xfId="203" xr:uid="{00000000-0005-0000-0000-00009E000000}"/>
    <cellStyle name="20% - Accent2 2 2 2 2" xfId="204" xr:uid="{00000000-0005-0000-0000-00009F000000}"/>
    <cellStyle name="20% - Accent2 2 2 3" xfId="205" xr:uid="{00000000-0005-0000-0000-0000A0000000}"/>
    <cellStyle name="20% - Accent2 2 3" xfId="206" xr:uid="{00000000-0005-0000-0000-0000A1000000}"/>
    <cellStyle name="20% - Accent2 2 3 2" xfId="207" xr:uid="{00000000-0005-0000-0000-0000A2000000}"/>
    <cellStyle name="20% - Accent2 2 3 3" xfId="208" xr:uid="{00000000-0005-0000-0000-0000A3000000}"/>
    <cellStyle name="20% - Accent2 2 4" xfId="209" xr:uid="{00000000-0005-0000-0000-0000A4000000}"/>
    <cellStyle name="20% - Accent2 2 4 2" xfId="210" xr:uid="{00000000-0005-0000-0000-0000A5000000}"/>
    <cellStyle name="20% - Accent2 2 4 3" xfId="211" xr:uid="{00000000-0005-0000-0000-0000A6000000}"/>
    <cellStyle name="20% - Accent2 2 5" xfId="212" xr:uid="{00000000-0005-0000-0000-0000A7000000}"/>
    <cellStyle name="20% - Accent2 2 5 2" xfId="213" xr:uid="{00000000-0005-0000-0000-0000A8000000}"/>
    <cellStyle name="20% - Accent2 2 5 3" xfId="214" xr:uid="{00000000-0005-0000-0000-0000A9000000}"/>
    <cellStyle name="20% - Accent2 3" xfId="215" xr:uid="{00000000-0005-0000-0000-0000AA000000}"/>
    <cellStyle name="20% - Accent2 3 2" xfId="216" xr:uid="{00000000-0005-0000-0000-0000AB000000}"/>
    <cellStyle name="20% - Accent2 3 2 2" xfId="217" xr:uid="{00000000-0005-0000-0000-0000AC000000}"/>
    <cellStyle name="20% - Accent2 3 2 3" xfId="218" xr:uid="{00000000-0005-0000-0000-0000AD000000}"/>
    <cellStyle name="20% - Accent2 3 3" xfId="219" xr:uid="{00000000-0005-0000-0000-0000AE000000}"/>
    <cellStyle name="20% - Accent2 3 3 2" xfId="220" xr:uid="{00000000-0005-0000-0000-0000AF000000}"/>
    <cellStyle name="20% - Accent2 3 3 3" xfId="221" xr:uid="{00000000-0005-0000-0000-0000B0000000}"/>
    <cellStyle name="20% - Accent2 3 4" xfId="222" xr:uid="{00000000-0005-0000-0000-0000B1000000}"/>
    <cellStyle name="20% - Accent2 3 5" xfId="223" xr:uid="{00000000-0005-0000-0000-0000B2000000}"/>
    <cellStyle name="20% - Accent2 4" xfId="224" xr:uid="{00000000-0005-0000-0000-0000B3000000}"/>
    <cellStyle name="20% - Accent2 4 2" xfId="225" xr:uid="{00000000-0005-0000-0000-0000B4000000}"/>
    <cellStyle name="20% - Accent2 4 2 2" xfId="226" xr:uid="{00000000-0005-0000-0000-0000B5000000}"/>
    <cellStyle name="20% - Accent2 4 2 3" xfId="227" xr:uid="{00000000-0005-0000-0000-0000B6000000}"/>
    <cellStyle name="20% - Accent2 4 3" xfId="228" xr:uid="{00000000-0005-0000-0000-0000B7000000}"/>
    <cellStyle name="20% - Accent2 4 3 2" xfId="229" xr:uid="{00000000-0005-0000-0000-0000B8000000}"/>
    <cellStyle name="20% - Accent2 4 3 3" xfId="230" xr:uid="{00000000-0005-0000-0000-0000B9000000}"/>
    <cellStyle name="20% - Accent2 4 4" xfId="231" xr:uid="{00000000-0005-0000-0000-0000BA000000}"/>
    <cellStyle name="20% - Accent2 4 5" xfId="232" xr:uid="{00000000-0005-0000-0000-0000BB000000}"/>
    <cellStyle name="20% - Accent2 5" xfId="233" xr:uid="{00000000-0005-0000-0000-0000BC000000}"/>
    <cellStyle name="20% - Accent2 5 2" xfId="234" xr:uid="{00000000-0005-0000-0000-0000BD000000}"/>
    <cellStyle name="20% - Accent2 5 2 2" xfId="235" xr:uid="{00000000-0005-0000-0000-0000BE000000}"/>
    <cellStyle name="20% - Accent2 5 2 3" xfId="236" xr:uid="{00000000-0005-0000-0000-0000BF000000}"/>
    <cellStyle name="20% - Accent2 5 3" xfId="237" xr:uid="{00000000-0005-0000-0000-0000C0000000}"/>
    <cellStyle name="20% - Accent2 5 3 2" xfId="238" xr:uid="{00000000-0005-0000-0000-0000C1000000}"/>
    <cellStyle name="20% - Accent2 5 3 3" xfId="239" xr:uid="{00000000-0005-0000-0000-0000C2000000}"/>
    <cellStyle name="20% - Accent2 5 4" xfId="240" xr:uid="{00000000-0005-0000-0000-0000C3000000}"/>
    <cellStyle name="20% - Accent2 5 5" xfId="241" xr:uid="{00000000-0005-0000-0000-0000C4000000}"/>
    <cellStyle name="20% - Accent2 6" xfId="242" xr:uid="{00000000-0005-0000-0000-0000C5000000}"/>
    <cellStyle name="20% - Accent2 6 2" xfId="243" xr:uid="{00000000-0005-0000-0000-0000C6000000}"/>
    <cellStyle name="20% - Accent2 6 2 2" xfId="244" xr:uid="{00000000-0005-0000-0000-0000C7000000}"/>
    <cellStyle name="20% - Accent2 6 2 3" xfId="245" xr:uid="{00000000-0005-0000-0000-0000C8000000}"/>
    <cellStyle name="20% - Accent2 6 3" xfId="246" xr:uid="{00000000-0005-0000-0000-0000C9000000}"/>
    <cellStyle name="20% - Accent2 6 3 2" xfId="247" xr:uid="{00000000-0005-0000-0000-0000CA000000}"/>
    <cellStyle name="20% - Accent2 6 3 3" xfId="248" xr:uid="{00000000-0005-0000-0000-0000CB000000}"/>
    <cellStyle name="20% - Accent2 6 4" xfId="249" xr:uid="{00000000-0005-0000-0000-0000CC000000}"/>
    <cellStyle name="20% - Accent2 6 5" xfId="250" xr:uid="{00000000-0005-0000-0000-0000CD000000}"/>
    <cellStyle name="20% - Accent2 7" xfId="251" xr:uid="{00000000-0005-0000-0000-0000CE000000}"/>
    <cellStyle name="20% - Accent2 7 2" xfId="252" xr:uid="{00000000-0005-0000-0000-0000CF000000}"/>
    <cellStyle name="20% - Accent2 7 2 2" xfId="253" xr:uid="{00000000-0005-0000-0000-0000D0000000}"/>
    <cellStyle name="20% - Accent2 7 2 3" xfId="254" xr:uid="{00000000-0005-0000-0000-0000D1000000}"/>
    <cellStyle name="20% - Accent2 7 3" xfId="255" xr:uid="{00000000-0005-0000-0000-0000D2000000}"/>
    <cellStyle name="20% - Accent2 7 3 2" xfId="256" xr:uid="{00000000-0005-0000-0000-0000D3000000}"/>
    <cellStyle name="20% - Accent2 7 3 3" xfId="257" xr:uid="{00000000-0005-0000-0000-0000D4000000}"/>
    <cellStyle name="20% - Accent2 7 4" xfId="258" xr:uid="{00000000-0005-0000-0000-0000D5000000}"/>
    <cellStyle name="20% - Accent2 7 5" xfId="259" xr:uid="{00000000-0005-0000-0000-0000D6000000}"/>
    <cellStyle name="20% - Accent2 8" xfId="260" xr:uid="{00000000-0005-0000-0000-0000D7000000}"/>
    <cellStyle name="20% - Accent2 8 2" xfId="261" xr:uid="{00000000-0005-0000-0000-0000D8000000}"/>
    <cellStyle name="20% - Accent2 8 2 2" xfId="262" xr:uid="{00000000-0005-0000-0000-0000D9000000}"/>
    <cellStyle name="20% - Accent2 8 2 3" xfId="263" xr:uid="{00000000-0005-0000-0000-0000DA000000}"/>
    <cellStyle name="20% - Accent2 8 3" xfId="264" xr:uid="{00000000-0005-0000-0000-0000DB000000}"/>
    <cellStyle name="20% - Accent2 8 3 2" xfId="265" xr:uid="{00000000-0005-0000-0000-0000DC000000}"/>
    <cellStyle name="20% - Accent2 8 3 3" xfId="266" xr:uid="{00000000-0005-0000-0000-0000DD000000}"/>
    <cellStyle name="20% - Accent2 8 4" xfId="267" xr:uid="{00000000-0005-0000-0000-0000DE000000}"/>
    <cellStyle name="20% - Accent2 8 5" xfId="268" xr:uid="{00000000-0005-0000-0000-0000DF000000}"/>
    <cellStyle name="20% - Accent2 9" xfId="269" xr:uid="{00000000-0005-0000-0000-0000E0000000}"/>
    <cellStyle name="20% - Accent2 9 2" xfId="270" xr:uid="{00000000-0005-0000-0000-0000E1000000}"/>
    <cellStyle name="20% - Accent2 9 2 2" xfId="271" xr:uid="{00000000-0005-0000-0000-0000E2000000}"/>
    <cellStyle name="20% - Accent2 9 2 3" xfId="272" xr:uid="{00000000-0005-0000-0000-0000E3000000}"/>
    <cellStyle name="20% - Accent2 9 3" xfId="273" xr:uid="{00000000-0005-0000-0000-0000E4000000}"/>
    <cellStyle name="20% - Accent2 9 3 2" xfId="274" xr:uid="{00000000-0005-0000-0000-0000E5000000}"/>
    <cellStyle name="20% - Accent2 9 3 3" xfId="275" xr:uid="{00000000-0005-0000-0000-0000E6000000}"/>
    <cellStyle name="20% - Accent2 9 4" xfId="276" xr:uid="{00000000-0005-0000-0000-0000E7000000}"/>
    <cellStyle name="20% - Accent2 9 5" xfId="277" xr:uid="{00000000-0005-0000-0000-0000E8000000}"/>
    <cellStyle name="20% - Accent3 10" xfId="278" xr:uid="{00000000-0005-0000-0000-0000E9000000}"/>
    <cellStyle name="20% - Accent3 10 2" xfId="279" xr:uid="{00000000-0005-0000-0000-0000EA000000}"/>
    <cellStyle name="20% - Accent3 10 2 2" xfId="280" xr:uid="{00000000-0005-0000-0000-0000EB000000}"/>
    <cellStyle name="20% - Accent3 10 2 3" xfId="281" xr:uid="{00000000-0005-0000-0000-0000EC000000}"/>
    <cellStyle name="20% - Accent3 10 3" xfId="282" xr:uid="{00000000-0005-0000-0000-0000ED000000}"/>
    <cellStyle name="20% - Accent3 10 3 2" xfId="283" xr:uid="{00000000-0005-0000-0000-0000EE000000}"/>
    <cellStyle name="20% - Accent3 10 3 3" xfId="284" xr:uid="{00000000-0005-0000-0000-0000EF000000}"/>
    <cellStyle name="20% - Accent3 10 4" xfId="285" xr:uid="{00000000-0005-0000-0000-0000F0000000}"/>
    <cellStyle name="20% - Accent3 10 5" xfId="286" xr:uid="{00000000-0005-0000-0000-0000F1000000}"/>
    <cellStyle name="20% - Accent3 11" xfId="287" xr:uid="{00000000-0005-0000-0000-0000F2000000}"/>
    <cellStyle name="20% - Accent3 11 2" xfId="288" xr:uid="{00000000-0005-0000-0000-0000F3000000}"/>
    <cellStyle name="20% - Accent3 11 2 2" xfId="289" xr:uid="{00000000-0005-0000-0000-0000F4000000}"/>
    <cellStyle name="20% - Accent3 11 2 3" xfId="290" xr:uid="{00000000-0005-0000-0000-0000F5000000}"/>
    <cellStyle name="20% - Accent3 11 3" xfId="291" xr:uid="{00000000-0005-0000-0000-0000F6000000}"/>
    <cellStyle name="20% - Accent3 11 3 2" xfId="292" xr:uid="{00000000-0005-0000-0000-0000F7000000}"/>
    <cellStyle name="20% - Accent3 11 3 3" xfId="293" xr:uid="{00000000-0005-0000-0000-0000F8000000}"/>
    <cellStyle name="20% - Accent3 11 4" xfId="294" xr:uid="{00000000-0005-0000-0000-0000F9000000}"/>
    <cellStyle name="20% - Accent3 11 5" xfId="295" xr:uid="{00000000-0005-0000-0000-0000FA000000}"/>
    <cellStyle name="20% - Accent3 12" xfId="296" xr:uid="{00000000-0005-0000-0000-0000FB000000}"/>
    <cellStyle name="20% - Accent3 12 2" xfId="297" xr:uid="{00000000-0005-0000-0000-0000FC000000}"/>
    <cellStyle name="20% - Accent3 12 2 2" xfId="298" xr:uid="{00000000-0005-0000-0000-0000FD000000}"/>
    <cellStyle name="20% - Accent3 12 2 3" xfId="299" xr:uid="{00000000-0005-0000-0000-0000FE000000}"/>
    <cellStyle name="20% - Accent3 12 3" xfId="300" xr:uid="{00000000-0005-0000-0000-0000FF000000}"/>
    <cellStyle name="20% - Accent3 12 3 2" xfId="301" xr:uid="{00000000-0005-0000-0000-000000010000}"/>
    <cellStyle name="20% - Accent3 12 3 3" xfId="302" xr:uid="{00000000-0005-0000-0000-000001010000}"/>
    <cellStyle name="20% - Accent3 12 4" xfId="303" xr:uid="{00000000-0005-0000-0000-000002010000}"/>
    <cellStyle name="20% - Accent3 12 5" xfId="304" xr:uid="{00000000-0005-0000-0000-000003010000}"/>
    <cellStyle name="20% - Accent3 13" xfId="305" xr:uid="{00000000-0005-0000-0000-000004010000}"/>
    <cellStyle name="20% - Accent3 13 2" xfId="306" xr:uid="{00000000-0005-0000-0000-000005010000}"/>
    <cellStyle name="20% - Accent3 13 2 2" xfId="307" xr:uid="{00000000-0005-0000-0000-000006010000}"/>
    <cellStyle name="20% - Accent3 13 2 3" xfId="308" xr:uid="{00000000-0005-0000-0000-000007010000}"/>
    <cellStyle name="20% - Accent3 13 3" xfId="309" xr:uid="{00000000-0005-0000-0000-000008010000}"/>
    <cellStyle name="20% - Accent3 13 3 2" xfId="310" xr:uid="{00000000-0005-0000-0000-000009010000}"/>
    <cellStyle name="20% - Accent3 13 3 3" xfId="311" xr:uid="{00000000-0005-0000-0000-00000A010000}"/>
    <cellStyle name="20% - Accent3 14 2" xfId="312" xr:uid="{00000000-0005-0000-0000-00000B010000}"/>
    <cellStyle name="20% - Accent3 14 2 2" xfId="313" xr:uid="{00000000-0005-0000-0000-00000C010000}"/>
    <cellStyle name="20% - Accent3 14 2 3" xfId="314" xr:uid="{00000000-0005-0000-0000-00000D010000}"/>
    <cellStyle name="20% - Accent3 14 3" xfId="315" xr:uid="{00000000-0005-0000-0000-00000E010000}"/>
    <cellStyle name="20% - Accent3 14 3 2" xfId="316" xr:uid="{00000000-0005-0000-0000-00000F010000}"/>
    <cellStyle name="20% - Accent3 14 3 3" xfId="317" xr:uid="{00000000-0005-0000-0000-000010010000}"/>
    <cellStyle name="20% - Accent3 2" xfId="318" xr:uid="{00000000-0005-0000-0000-000011010000}"/>
    <cellStyle name="20% - Accent3 2 2" xfId="319" xr:uid="{00000000-0005-0000-0000-000012010000}"/>
    <cellStyle name="20% - Accent3 2 2 2" xfId="320" xr:uid="{00000000-0005-0000-0000-000013010000}"/>
    <cellStyle name="20% - Accent3 2 2 3" xfId="321" xr:uid="{00000000-0005-0000-0000-000014010000}"/>
    <cellStyle name="20% - Accent3 2 3" xfId="322" xr:uid="{00000000-0005-0000-0000-000015010000}"/>
    <cellStyle name="20% - Accent3 2 3 2" xfId="323" xr:uid="{00000000-0005-0000-0000-000016010000}"/>
    <cellStyle name="20% - Accent3 2 3 3" xfId="324" xr:uid="{00000000-0005-0000-0000-000017010000}"/>
    <cellStyle name="20% - Accent3 2 4" xfId="325" xr:uid="{00000000-0005-0000-0000-000018010000}"/>
    <cellStyle name="20% - Accent3 2 4 2" xfId="326" xr:uid="{00000000-0005-0000-0000-000019010000}"/>
    <cellStyle name="20% - Accent3 2 4 3" xfId="327" xr:uid="{00000000-0005-0000-0000-00001A010000}"/>
    <cellStyle name="20% - Accent3 2 5" xfId="328" xr:uid="{00000000-0005-0000-0000-00001B010000}"/>
    <cellStyle name="20% - Accent3 2 5 2" xfId="329" xr:uid="{00000000-0005-0000-0000-00001C010000}"/>
    <cellStyle name="20% - Accent3 2 5 3" xfId="330" xr:uid="{00000000-0005-0000-0000-00001D010000}"/>
    <cellStyle name="20% - Accent3 3" xfId="331" xr:uid="{00000000-0005-0000-0000-00001E010000}"/>
    <cellStyle name="20% - Accent3 3 2" xfId="332" xr:uid="{00000000-0005-0000-0000-00001F010000}"/>
    <cellStyle name="20% - Accent3 3 2 2" xfId="333" xr:uid="{00000000-0005-0000-0000-000020010000}"/>
    <cellStyle name="20% - Accent3 3 2 3" xfId="334" xr:uid="{00000000-0005-0000-0000-000021010000}"/>
    <cellStyle name="20% - Accent3 3 3" xfId="335" xr:uid="{00000000-0005-0000-0000-000022010000}"/>
    <cellStyle name="20% - Accent3 3 3 2" xfId="336" xr:uid="{00000000-0005-0000-0000-000023010000}"/>
    <cellStyle name="20% - Accent3 3 3 3" xfId="337" xr:uid="{00000000-0005-0000-0000-000024010000}"/>
    <cellStyle name="20% - Accent3 3 4" xfId="338" xr:uid="{00000000-0005-0000-0000-000025010000}"/>
    <cellStyle name="20% - Accent3 3 5" xfId="339" xr:uid="{00000000-0005-0000-0000-000026010000}"/>
    <cellStyle name="20% - Accent3 4" xfId="340" xr:uid="{00000000-0005-0000-0000-000027010000}"/>
    <cellStyle name="20% - Accent3 4 2" xfId="341" xr:uid="{00000000-0005-0000-0000-000028010000}"/>
    <cellStyle name="20% - Accent3 4 2 2" xfId="342" xr:uid="{00000000-0005-0000-0000-000029010000}"/>
    <cellStyle name="20% - Accent3 4 2 3" xfId="343" xr:uid="{00000000-0005-0000-0000-00002A010000}"/>
    <cellStyle name="20% - Accent3 4 3" xfId="344" xr:uid="{00000000-0005-0000-0000-00002B010000}"/>
    <cellStyle name="20% - Accent3 4 3 2" xfId="345" xr:uid="{00000000-0005-0000-0000-00002C010000}"/>
    <cellStyle name="20% - Accent3 4 3 3" xfId="346" xr:uid="{00000000-0005-0000-0000-00002D010000}"/>
    <cellStyle name="20% - Accent3 4 4" xfId="347" xr:uid="{00000000-0005-0000-0000-00002E010000}"/>
    <cellStyle name="20% - Accent3 4 5" xfId="348" xr:uid="{00000000-0005-0000-0000-00002F010000}"/>
    <cellStyle name="20% - Accent3 5" xfId="349" xr:uid="{00000000-0005-0000-0000-000030010000}"/>
    <cellStyle name="20% - Accent3 5 2" xfId="350" xr:uid="{00000000-0005-0000-0000-000031010000}"/>
    <cellStyle name="20% - Accent3 5 2 2" xfId="351" xr:uid="{00000000-0005-0000-0000-000032010000}"/>
    <cellStyle name="20% - Accent3 5 2 3" xfId="352" xr:uid="{00000000-0005-0000-0000-000033010000}"/>
    <cellStyle name="20% - Accent3 5 3" xfId="353" xr:uid="{00000000-0005-0000-0000-000034010000}"/>
    <cellStyle name="20% - Accent3 5 3 2" xfId="354" xr:uid="{00000000-0005-0000-0000-000035010000}"/>
    <cellStyle name="20% - Accent3 5 3 3" xfId="355" xr:uid="{00000000-0005-0000-0000-000036010000}"/>
    <cellStyle name="20% - Accent3 5 4" xfId="356" xr:uid="{00000000-0005-0000-0000-000037010000}"/>
    <cellStyle name="20% - Accent3 5 5" xfId="357" xr:uid="{00000000-0005-0000-0000-000038010000}"/>
    <cellStyle name="20% - Accent3 6" xfId="358" xr:uid="{00000000-0005-0000-0000-000039010000}"/>
    <cellStyle name="20% - Accent3 6 2" xfId="359" xr:uid="{00000000-0005-0000-0000-00003A010000}"/>
    <cellStyle name="20% - Accent3 6 2 2" xfId="360" xr:uid="{00000000-0005-0000-0000-00003B010000}"/>
    <cellStyle name="20% - Accent3 6 2 3" xfId="361" xr:uid="{00000000-0005-0000-0000-00003C010000}"/>
    <cellStyle name="20% - Accent3 6 3" xfId="362" xr:uid="{00000000-0005-0000-0000-00003D010000}"/>
    <cellStyle name="20% - Accent3 6 3 2" xfId="363" xr:uid="{00000000-0005-0000-0000-00003E010000}"/>
    <cellStyle name="20% - Accent3 6 3 3" xfId="364" xr:uid="{00000000-0005-0000-0000-00003F010000}"/>
    <cellStyle name="20% - Accent3 6 4" xfId="365" xr:uid="{00000000-0005-0000-0000-000040010000}"/>
    <cellStyle name="20% - Accent3 6 5" xfId="366" xr:uid="{00000000-0005-0000-0000-000041010000}"/>
    <cellStyle name="20% - Accent3 7" xfId="367" xr:uid="{00000000-0005-0000-0000-000042010000}"/>
    <cellStyle name="20% - Accent3 7 2" xfId="368" xr:uid="{00000000-0005-0000-0000-000043010000}"/>
    <cellStyle name="20% - Accent3 7 2 2" xfId="369" xr:uid="{00000000-0005-0000-0000-000044010000}"/>
    <cellStyle name="20% - Accent3 7 2 3" xfId="370" xr:uid="{00000000-0005-0000-0000-000045010000}"/>
    <cellStyle name="20% - Accent3 7 3" xfId="371" xr:uid="{00000000-0005-0000-0000-000046010000}"/>
    <cellStyle name="20% - Accent3 7 3 2" xfId="372" xr:uid="{00000000-0005-0000-0000-000047010000}"/>
    <cellStyle name="20% - Accent3 7 3 3" xfId="373" xr:uid="{00000000-0005-0000-0000-000048010000}"/>
    <cellStyle name="20% - Accent3 7 4" xfId="374" xr:uid="{00000000-0005-0000-0000-000049010000}"/>
    <cellStyle name="20% - Accent3 7 5" xfId="375" xr:uid="{00000000-0005-0000-0000-00004A010000}"/>
    <cellStyle name="20% - Accent3 8" xfId="376" xr:uid="{00000000-0005-0000-0000-00004B010000}"/>
    <cellStyle name="20% - Accent3 8 2" xfId="377" xr:uid="{00000000-0005-0000-0000-00004C010000}"/>
    <cellStyle name="20% - Accent3 8 2 2" xfId="378" xr:uid="{00000000-0005-0000-0000-00004D010000}"/>
    <cellStyle name="20% - Accent3 8 2 3" xfId="379" xr:uid="{00000000-0005-0000-0000-00004E010000}"/>
    <cellStyle name="20% - Accent3 8 3" xfId="380" xr:uid="{00000000-0005-0000-0000-00004F010000}"/>
    <cellStyle name="20% - Accent3 8 3 2" xfId="381" xr:uid="{00000000-0005-0000-0000-000050010000}"/>
    <cellStyle name="20% - Accent3 8 3 3" xfId="382" xr:uid="{00000000-0005-0000-0000-000051010000}"/>
    <cellStyle name="20% - Accent3 8 4" xfId="383" xr:uid="{00000000-0005-0000-0000-000052010000}"/>
    <cellStyle name="20% - Accent3 8 5" xfId="384" xr:uid="{00000000-0005-0000-0000-000053010000}"/>
    <cellStyle name="20% - Accent3 9" xfId="385" xr:uid="{00000000-0005-0000-0000-000054010000}"/>
    <cellStyle name="20% - Accent3 9 2" xfId="386" xr:uid="{00000000-0005-0000-0000-000055010000}"/>
    <cellStyle name="20% - Accent3 9 2 2" xfId="387" xr:uid="{00000000-0005-0000-0000-000056010000}"/>
    <cellStyle name="20% - Accent3 9 2 3" xfId="388" xr:uid="{00000000-0005-0000-0000-000057010000}"/>
    <cellStyle name="20% - Accent3 9 3" xfId="389" xr:uid="{00000000-0005-0000-0000-000058010000}"/>
    <cellStyle name="20% - Accent3 9 3 2" xfId="390" xr:uid="{00000000-0005-0000-0000-000059010000}"/>
    <cellStyle name="20% - Accent3 9 3 3" xfId="391" xr:uid="{00000000-0005-0000-0000-00005A010000}"/>
    <cellStyle name="20% - Accent3 9 4" xfId="392" xr:uid="{00000000-0005-0000-0000-00005B010000}"/>
    <cellStyle name="20% - Accent3 9 5" xfId="393" xr:uid="{00000000-0005-0000-0000-00005C010000}"/>
    <cellStyle name="20% - Accent4 10" xfId="394" xr:uid="{00000000-0005-0000-0000-00005D010000}"/>
    <cellStyle name="20% - Accent4 10 2" xfId="395" xr:uid="{00000000-0005-0000-0000-00005E010000}"/>
    <cellStyle name="20% - Accent4 10 2 2" xfId="396" xr:uid="{00000000-0005-0000-0000-00005F010000}"/>
    <cellStyle name="20% - Accent4 10 2 3" xfId="397" xr:uid="{00000000-0005-0000-0000-000060010000}"/>
    <cellStyle name="20% - Accent4 10 3" xfId="398" xr:uid="{00000000-0005-0000-0000-000061010000}"/>
    <cellStyle name="20% - Accent4 10 3 2" xfId="399" xr:uid="{00000000-0005-0000-0000-000062010000}"/>
    <cellStyle name="20% - Accent4 10 3 3" xfId="400" xr:uid="{00000000-0005-0000-0000-000063010000}"/>
    <cellStyle name="20% - Accent4 10 4" xfId="401" xr:uid="{00000000-0005-0000-0000-000064010000}"/>
    <cellStyle name="20% - Accent4 10 5" xfId="402" xr:uid="{00000000-0005-0000-0000-000065010000}"/>
    <cellStyle name="20% - Accent4 11" xfId="403" xr:uid="{00000000-0005-0000-0000-000066010000}"/>
    <cellStyle name="20% - Accent4 11 2" xfId="404" xr:uid="{00000000-0005-0000-0000-000067010000}"/>
    <cellStyle name="20% - Accent4 11 2 2" xfId="405" xr:uid="{00000000-0005-0000-0000-000068010000}"/>
    <cellStyle name="20% - Accent4 11 2 3" xfId="406" xr:uid="{00000000-0005-0000-0000-000069010000}"/>
    <cellStyle name="20% - Accent4 11 3" xfId="407" xr:uid="{00000000-0005-0000-0000-00006A010000}"/>
    <cellStyle name="20% - Accent4 11 3 2" xfId="408" xr:uid="{00000000-0005-0000-0000-00006B010000}"/>
    <cellStyle name="20% - Accent4 11 3 3" xfId="409" xr:uid="{00000000-0005-0000-0000-00006C010000}"/>
    <cellStyle name="20% - Accent4 11 4" xfId="410" xr:uid="{00000000-0005-0000-0000-00006D010000}"/>
    <cellStyle name="20% - Accent4 11 5" xfId="411" xr:uid="{00000000-0005-0000-0000-00006E010000}"/>
    <cellStyle name="20% - Accent4 12" xfId="412" xr:uid="{00000000-0005-0000-0000-00006F010000}"/>
    <cellStyle name="20% - Accent4 12 2" xfId="413" xr:uid="{00000000-0005-0000-0000-000070010000}"/>
    <cellStyle name="20% - Accent4 12 2 2" xfId="414" xr:uid="{00000000-0005-0000-0000-000071010000}"/>
    <cellStyle name="20% - Accent4 12 2 3" xfId="415" xr:uid="{00000000-0005-0000-0000-000072010000}"/>
    <cellStyle name="20% - Accent4 12 3" xfId="416" xr:uid="{00000000-0005-0000-0000-000073010000}"/>
    <cellStyle name="20% - Accent4 12 3 2" xfId="417" xr:uid="{00000000-0005-0000-0000-000074010000}"/>
    <cellStyle name="20% - Accent4 12 3 3" xfId="418" xr:uid="{00000000-0005-0000-0000-000075010000}"/>
    <cellStyle name="20% - Accent4 12 4" xfId="419" xr:uid="{00000000-0005-0000-0000-000076010000}"/>
    <cellStyle name="20% - Accent4 12 5" xfId="420" xr:uid="{00000000-0005-0000-0000-000077010000}"/>
    <cellStyle name="20% - Accent4 13" xfId="421" xr:uid="{00000000-0005-0000-0000-000078010000}"/>
    <cellStyle name="20% - Accent4 13 2" xfId="422" xr:uid="{00000000-0005-0000-0000-000079010000}"/>
    <cellStyle name="20% - Accent4 13 2 2" xfId="423" xr:uid="{00000000-0005-0000-0000-00007A010000}"/>
    <cellStyle name="20% - Accent4 13 2 3" xfId="424" xr:uid="{00000000-0005-0000-0000-00007B010000}"/>
    <cellStyle name="20% - Accent4 13 3" xfId="425" xr:uid="{00000000-0005-0000-0000-00007C010000}"/>
    <cellStyle name="20% - Accent4 13 3 2" xfId="426" xr:uid="{00000000-0005-0000-0000-00007D010000}"/>
    <cellStyle name="20% - Accent4 13 3 3" xfId="427" xr:uid="{00000000-0005-0000-0000-00007E010000}"/>
    <cellStyle name="20% - Accent4 14 2" xfId="428" xr:uid="{00000000-0005-0000-0000-00007F010000}"/>
    <cellStyle name="20% - Accent4 14 2 2" xfId="429" xr:uid="{00000000-0005-0000-0000-000080010000}"/>
    <cellStyle name="20% - Accent4 14 2 3" xfId="430" xr:uid="{00000000-0005-0000-0000-000081010000}"/>
    <cellStyle name="20% - Accent4 14 3" xfId="431" xr:uid="{00000000-0005-0000-0000-000082010000}"/>
    <cellStyle name="20% - Accent4 14 3 2" xfId="432" xr:uid="{00000000-0005-0000-0000-000083010000}"/>
    <cellStyle name="20% - Accent4 14 3 3" xfId="433" xr:uid="{00000000-0005-0000-0000-000084010000}"/>
    <cellStyle name="20% - Accent4 2" xfId="434" xr:uid="{00000000-0005-0000-0000-000085010000}"/>
    <cellStyle name="20% - Accent4 2 2" xfId="435" xr:uid="{00000000-0005-0000-0000-000086010000}"/>
    <cellStyle name="20% - Accent4 2 2 2" xfId="436" xr:uid="{00000000-0005-0000-0000-000087010000}"/>
    <cellStyle name="20% - Accent4 2 2 3" xfId="437" xr:uid="{00000000-0005-0000-0000-000088010000}"/>
    <cellStyle name="20% - Accent4 2 3" xfId="438" xr:uid="{00000000-0005-0000-0000-000089010000}"/>
    <cellStyle name="20% - Accent4 2 3 2" xfId="439" xr:uid="{00000000-0005-0000-0000-00008A010000}"/>
    <cellStyle name="20% - Accent4 2 3 3" xfId="440" xr:uid="{00000000-0005-0000-0000-00008B010000}"/>
    <cellStyle name="20% - Accent4 2 4" xfId="441" xr:uid="{00000000-0005-0000-0000-00008C010000}"/>
    <cellStyle name="20% - Accent4 2 4 2" xfId="442" xr:uid="{00000000-0005-0000-0000-00008D010000}"/>
    <cellStyle name="20% - Accent4 2 4 3" xfId="443" xr:uid="{00000000-0005-0000-0000-00008E010000}"/>
    <cellStyle name="20% - Accent4 2 5" xfId="444" xr:uid="{00000000-0005-0000-0000-00008F010000}"/>
    <cellStyle name="20% - Accent4 2 5 2" xfId="445" xr:uid="{00000000-0005-0000-0000-000090010000}"/>
    <cellStyle name="20% - Accent4 2 5 3" xfId="446" xr:uid="{00000000-0005-0000-0000-000091010000}"/>
    <cellStyle name="20% - Accent4 3" xfId="447" xr:uid="{00000000-0005-0000-0000-000092010000}"/>
    <cellStyle name="20% - Accent4 3 2" xfId="448" xr:uid="{00000000-0005-0000-0000-000093010000}"/>
    <cellStyle name="20% - Accent4 3 2 2" xfId="449" xr:uid="{00000000-0005-0000-0000-000094010000}"/>
    <cellStyle name="20% - Accent4 3 2 3" xfId="450" xr:uid="{00000000-0005-0000-0000-000095010000}"/>
    <cellStyle name="20% - Accent4 3 3" xfId="451" xr:uid="{00000000-0005-0000-0000-000096010000}"/>
    <cellStyle name="20% - Accent4 3 3 2" xfId="452" xr:uid="{00000000-0005-0000-0000-000097010000}"/>
    <cellStyle name="20% - Accent4 3 3 3" xfId="453" xr:uid="{00000000-0005-0000-0000-000098010000}"/>
    <cellStyle name="20% - Accent4 3 4" xfId="454" xr:uid="{00000000-0005-0000-0000-000099010000}"/>
    <cellStyle name="20% - Accent4 3 5" xfId="455" xr:uid="{00000000-0005-0000-0000-00009A010000}"/>
    <cellStyle name="20% - Accent4 4" xfId="456" xr:uid="{00000000-0005-0000-0000-00009B010000}"/>
    <cellStyle name="20% - Accent4 4 2" xfId="457" xr:uid="{00000000-0005-0000-0000-00009C010000}"/>
    <cellStyle name="20% - Accent4 4 2 2" xfId="458" xr:uid="{00000000-0005-0000-0000-00009D010000}"/>
    <cellStyle name="20% - Accent4 4 2 3" xfId="459" xr:uid="{00000000-0005-0000-0000-00009E010000}"/>
    <cellStyle name="20% - Accent4 4 3" xfId="460" xr:uid="{00000000-0005-0000-0000-00009F010000}"/>
    <cellStyle name="20% - Accent4 4 3 2" xfId="461" xr:uid="{00000000-0005-0000-0000-0000A0010000}"/>
    <cellStyle name="20% - Accent4 4 3 3" xfId="462" xr:uid="{00000000-0005-0000-0000-0000A1010000}"/>
    <cellStyle name="20% - Accent4 4 4" xfId="463" xr:uid="{00000000-0005-0000-0000-0000A2010000}"/>
    <cellStyle name="20% - Accent4 4 5" xfId="464" xr:uid="{00000000-0005-0000-0000-0000A3010000}"/>
    <cellStyle name="20% - Accent4 5" xfId="465" xr:uid="{00000000-0005-0000-0000-0000A4010000}"/>
    <cellStyle name="20% - Accent4 5 2" xfId="466" xr:uid="{00000000-0005-0000-0000-0000A5010000}"/>
    <cellStyle name="20% - Accent4 5 2 2" xfId="467" xr:uid="{00000000-0005-0000-0000-0000A6010000}"/>
    <cellStyle name="20% - Accent4 5 2 3" xfId="468" xr:uid="{00000000-0005-0000-0000-0000A7010000}"/>
    <cellStyle name="20% - Accent4 5 3" xfId="469" xr:uid="{00000000-0005-0000-0000-0000A8010000}"/>
    <cellStyle name="20% - Accent4 5 3 2" xfId="470" xr:uid="{00000000-0005-0000-0000-0000A9010000}"/>
    <cellStyle name="20% - Accent4 5 3 3" xfId="471" xr:uid="{00000000-0005-0000-0000-0000AA010000}"/>
    <cellStyle name="20% - Accent4 5 4" xfId="472" xr:uid="{00000000-0005-0000-0000-0000AB010000}"/>
    <cellStyle name="20% - Accent4 5 5" xfId="473" xr:uid="{00000000-0005-0000-0000-0000AC010000}"/>
    <cellStyle name="20% - Accent4 6" xfId="474" xr:uid="{00000000-0005-0000-0000-0000AD010000}"/>
    <cellStyle name="20% - Accent4 6 2" xfId="475" xr:uid="{00000000-0005-0000-0000-0000AE010000}"/>
    <cellStyle name="20% - Accent4 6 2 2" xfId="476" xr:uid="{00000000-0005-0000-0000-0000AF010000}"/>
    <cellStyle name="20% - Accent4 6 2 3" xfId="477" xr:uid="{00000000-0005-0000-0000-0000B0010000}"/>
    <cellStyle name="20% - Accent4 6 3" xfId="478" xr:uid="{00000000-0005-0000-0000-0000B1010000}"/>
    <cellStyle name="20% - Accent4 6 3 2" xfId="479" xr:uid="{00000000-0005-0000-0000-0000B2010000}"/>
    <cellStyle name="20% - Accent4 6 3 3" xfId="480" xr:uid="{00000000-0005-0000-0000-0000B3010000}"/>
    <cellStyle name="20% - Accent4 6 4" xfId="481" xr:uid="{00000000-0005-0000-0000-0000B4010000}"/>
    <cellStyle name="20% - Accent4 6 5" xfId="482" xr:uid="{00000000-0005-0000-0000-0000B5010000}"/>
    <cellStyle name="20% - Accent4 7" xfId="483" xr:uid="{00000000-0005-0000-0000-0000B6010000}"/>
    <cellStyle name="20% - Accent4 7 2" xfId="484" xr:uid="{00000000-0005-0000-0000-0000B7010000}"/>
    <cellStyle name="20% - Accent4 7 2 2" xfId="485" xr:uid="{00000000-0005-0000-0000-0000B8010000}"/>
    <cellStyle name="20% - Accent4 7 2 3" xfId="486" xr:uid="{00000000-0005-0000-0000-0000B9010000}"/>
    <cellStyle name="20% - Accent4 7 3" xfId="487" xr:uid="{00000000-0005-0000-0000-0000BA010000}"/>
    <cellStyle name="20% - Accent4 7 3 2" xfId="488" xr:uid="{00000000-0005-0000-0000-0000BB010000}"/>
    <cellStyle name="20% - Accent4 7 3 3" xfId="489" xr:uid="{00000000-0005-0000-0000-0000BC010000}"/>
    <cellStyle name="20% - Accent4 7 4" xfId="490" xr:uid="{00000000-0005-0000-0000-0000BD010000}"/>
    <cellStyle name="20% - Accent4 7 5" xfId="491" xr:uid="{00000000-0005-0000-0000-0000BE010000}"/>
    <cellStyle name="20% - Accent4 8" xfId="492" xr:uid="{00000000-0005-0000-0000-0000BF010000}"/>
    <cellStyle name="20% - Accent4 8 2" xfId="493" xr:uid="{00000000-0005-0000-0000-0000C0010000}"/>
    <cellStyle name="20% - Accent4 8 2 2" xfId="494" xr:uid="{00000000-0005-0000-0000-0000C1010000}"/>
    <cellStyle name="20% - Accent4 8 2 3" xfId="495" xr:uid="{00000000-0005-0000-0000-0000C2010000}"/>
    <cellStyle name="20% - Accent4 8 3" xfId="496" xr:uid="{00000000-0005-0000-0000-0000C3010000}"/>
    <cellStyle name="20% - Accent4 8 3 2" xfId="497" xr:uid="{00000000-0005-0000-0000-0000C4010000}"/>
    <cellStyle name="20% - Accent4 8 3 3" xfId="498" xr:uid="{00000000-0005-0000-0000-0000C5010000}"/>
    <cellStyle name="20% - Accent4 8 4" xfId="499" xr:uid="{00000000-0005-0000-0000-0000C6010000}"/>
    <cellStyle name="20% - Accent4 8 5" xfId="500" xr:uid="{00000000-0005-0000-0000-0000C7010000}"/>
    <cellStyle name="20% - Accent4 9" xfId="501" xr:uid="{00000000-0005-0000-0000-0000C8010000}"/>
    <cellStyle name="20% - Accent4 9 2" xfId="502" xr:uid="{00000000-0005-0000-0000-0000C9010000}"/>
    <cellStyle name="20% - Accent4 9 2 2" xfId="503" xr:uid="{00000000-0005-0000-0000-0000CA010000}"/>
    <cellStyle name="20% - Accent4 9 2 3" xfId="504" xr:uid="{00000000-0005-0000-0000-0000CB010000}"/>
    <cellStyle name="20% - Accent4 9 3" xfId="505" xr:uid="{00000000-0005-0000-0000-0000CC010000}"/>
    <cellStyle name="20% - Accent4 9 3 2" xfId="506" xr:uid="{00000000-0005-0000-0000-0000CD010000}"/>
    <cellStyle name="20% - Accent4 9 3 3" xfId="507" xr:uid="{00000000-0005-0000-0000-0000CE010000}"/>
    <cellStyle name="20% - Accent4 9 4" xfId="508" xr:uid="{00000000-0005-0000-0000-0000CF010000}"/>
    <cellStyle name="20% - Accent4 9 5" xfId="509" xr:uid="{00000000-0005-0000-0000-0000D0010000}"/>
    <cellStyle name="20% - Accent5 10" xfId="510" xr:uid="{00000000-0005-0000-0000-0000D1010000}"/>
    <cellStyle name="20% - Accent5 10 2" xfId="511" xr:uid="{00000000-0005-0000-0000-0000D2010000}"/>
    <cellStyle name="20% - Accent5 10 2 2" xfId="512" xr:uid="{00000000-0005-0000-0000-0000D3010000}"/>
    <cellStyle name="20% - Accent5 10 2 3" xfId="513" xr:uid="{00000000-0005-0000-0000-0000D4010000}"/>
    <cellStyle name="20% - Accent5 10 3" xfId="514" xr:uid="{00000000-0005-0000-0000-0000D5010000}"/>
    <cellStyle name="20% - Accent5 10 3 2" xfId="515" xr:uid="{00000000-0005-0000-0000-0000D6010000}"/>
    <cellStyle name="20% - Accent5 10 3 3" xfId="516" xr:uid="{00000000-0005-0000-0000-0000D7010000}"/>
    <cellStyle name="20% - Accent5 10 4" xfId="517" xr:uid="{00000000-0005-0000-0000-0000D8010000}"/>
    <cellStyle name="20% - Accent5 10 5" xfId="518" xr:uid="{00000000-0005-0000-0000-0000D9010000}"/>
    <cellStyle name="20% - Accent5 11" xfId="519" xr:uid="{00000000-0005-0000-0000-0000DA010000}"/>
    <cellStyle name="20% - Accent5 11 2" xfId="520" xr:uid="{00000000-0005-0000-0000-0000DB010000}"/>
    <cellStyle name="20% - Accent5 11 2 2" xfId="521" xr:uid="{00000000-0005-0000-0000-0000DC010000}"/>
    <cellStyle name="20% - Accent5 11 2 3" xfId="522" xr:uid="{00000000-0005-0000-0000-0000DD010000}"/>
    <cellStyle name="20% - Accent5 11 3" xfId="523" xr:uid="{00000000-0005-0000-0000-0000DE010000}"/>
    <cellStyle name="20% - Accent5 11 3 2" xfId="524" xr:uid="{00000000-0005-0000-0000-0000DF010000}"/>
    <cellStyle name="20% - Accent5 11 3 3" xfId="525" xr:uid="{00000000-0005-0000-0000-0000E0010000}"/>
    <cellStyle name="20% - Accent5 11 4" xfId="526" xr:uid="{00000000-0005-0000-0000-0000E1010000}"/>
    <cellStyle name="20% - Accent5 11 5" xfId="527" xr:uid="{00000000-0005-0000-0000-0000E2010000}"/>
    <cellStyle name="20% - Accent5 12" xfId="528" xr:uid="{00000000-0005-0000-0000-0000E3010000}"/>
    <cellStyle name="20% - Accent5 12 2" xfId="529" xr:uid="{00000000-0005-0000-0000-0000E4010000}"/>
    <cellStyle name="20% - Accent5 12 2 2" xfId="530" xr:uid="{00000000-0005-0000-0000-0000E5010000}"/>
    <cellStyle name="20% - Accent5 12 2 3" xfId="531" xr:uid="{00000000-0005-0000-0000-0000E6010000}"/>
    <cellStyle name="20% - Accent5 12 3" xfId="532" xr:uid="{00000000-0005-0000-0000-0000E7010000}"/>
    <cellStyle name="20% - Accent5 12 3 2" xfId="533" xr:uid="{00000000-0005-0000-0000-0000E8010000}"/>
    <cellStyle name="20% - Accent5 12 3 3" xfId="534" xr:uid="{00000000-0005-0000-0000-0000E9010000}"/>
    <cellStyle name="20% - Accent5 12 4" xfId="535" xr:uid="{00000000-0005-0000-0000-0000EA010000}"/>
    <cellStyle name="20% - Accent5 12 5" xfId="536" xr:uid="{00000000-0005-0000-0000-0000EB010000}"/>
    <cellStyle name="20% - Accent5 13" xfId="537" xr:uid="{00000000-0005-0000-0000-0000EC010000}"/>
    <cellStyle name="20% - Accent5 13 2" xfId="538" xr:uid="{00000000-0005-0000-0000-0000ED010000}"/>
    <cellStyle name="20% - Accent5 13 2 2" xfId="539" xr:uid="{00000000-0005-0000-0000-0000EE010000}"/>
    <cellStyle name="20% - Accent5 13 2 3" xfId="540" xr:uid="{00000000-0005-0000-0000-0000EF010000}"/>
    <cellStyle name="20% - Accent5 13 3" xfId="541" xr:uid="{00000000-0005-0000-0000-0000F0010000}"/>
    <cellStyle name="20% - Accent5 13 3 2" xfId="542" xr:uid="{00000000-0005-0000-0000-0000F1010000}"/>
    <cellStyle name="20% - Accent5 13 3 3" xfId="543" xr:uid="{00000000-0005-0000-0000-0000F2010000}"/>
    <cellStyle name="20% - Accent5 14 2" xfId="544" xr:uid="{00000000-0005-0000-0000-0000F3010000}"/>
    <cellStyle name="20% - Accent5 14 2 2" xfId="545" xr:uid="{00000000-0005-0000-0000-0000F4010000}"/>
    <cellStyle name="20% - Accent5 14 2 3" xfId="546" xr:uid="{00000000-0005-0000-0000-0000F5010000}"/>
    <cellStyle name="20% - Accent5 14 3" xfId="547" xr:uid="{00000000-0005-0000-0000-0000F6010000}"/>
    <cellStyle name="20% - Accent5 14 3 2" xfId="548" xr:uid="{00000000-0005-0000-0000-0000F7010000}"/>
    <cellStyle name="20% - Accent5 14 3 3" xfId="549" xr:uid="{00000000-0005-0000-0000-0000F8010000}"/>
    <cellStyle name="20% - Accent5 2" xfId="550" xr:uid="{00000000-0005-0000-0000-0000F9010000}"/>
    <cellStyle name="20% - Accent5 2 2" xfId="551" xr:uid="{00000000-0005-0000-0000-0000FA010000}"/>
    <cellStyle name="20% - Accent5 2 2 2" xfId="552" xr:uid="{00000000-0005-0000-0000-0000FB010000}"/>
    <cellStyle name="20% - Accent5 2 2 3" xfId="553" xr:uid="{00000000-0005-0000-0000-0000FC010000}"/>
    <cellStyle name="20% - Accent5 2 3" xfId="554" xr:uid="{00000000-0005-0000-0000-0000FD010000}"/>
    <cellStyle name="20% - Accent5 2 3 2" xfId="555" xr:uid="{00000000-0005-0000-0000-0000FE010000}"/>
    <cellStyle name="20% - Accent5 2 3 3" xfId="556" xr:uid="{00000000-0005-0000-0000-0000FF010000}"/>
    <cellStyle name="20% - Accent5 2 4" xfId="557" xr:uid="{00000000-0005-0000-0000-000000020000}"/>
    <cellStyle name="20% - Accent5 2 4 2" xfId="558" xr:uid="{00000000-0005-0000-0000-000001020000}"/>
    <cellStyle name="20% - Accent5 2 4 3" xfId="559" xr:uid="{00000000-0005-0000-0000-000002020000}"/>
    <cellStyle name="20% - Accent5 2 5" xfId="560" xr:uid="{00000000-0005-0000-0000-000003020000}"/>
    <cellStyle name="20% - Accent5 2 5 2" xfId="561" xr:uid="{00000000-0005-0000-0000-000004020000}"/>
    <cellStyle name="20% - Accent5 2 5 3" xfId="562" xr:uid="{00000000-0005-0000-0000-000005020000}"/>
    <cellStyle name="20% - Accent5 3" xfId="563" xr:uid="{00000000-0005-0000-0000-000006020000}"/>
    <cellStyle name="20% - Accent5 3 2" xfId="564" xr:uid="{00000000-0005-0000-0000-000007020000}"/>
    <cellStyle name="20% - Accent5 3 2 2" xfId="565" xr:uid="{00000000-0005-0000-0000-000008020000}"/>
    <cellStyle name="20% - Accent5 3 2 3" xfId="566" xr:uid="{00000000-0005-0000-0000-000009020000}"/>
    <cellStyle name="20% - Accent5 3 3" xfId="567" xr:uid="{00000000-0005-0000-0000-00000A020000}"/>
    <cellStyle name="20% - Accent5 3 3 2" xfId="568" xr:uid="{00000000-0005-0000-0000-00000B020000}"/>
    <cellStyle name="20% - Accent5 3 3 3" xfId="569" xr:uid="{00000000-0005-0000-0000-00000C020000}"/>
    <cellStyle name="20% - Accent5 3 4" xfId="570" xr:uid="{00000000-0005-0000-0000-00000D020000}"/>
    <cellStyle name="20% - Accent5 3 5" xfId="571" xr:uid="{00000000-0005-0000-0000-00000E020000}"/>
    <cellStyle name="20% - Accent5 4" xfId="572" xr:uid="{00000000-0005-0000-0000-00000F020000}"/>
    <cellStyle name="20% - Accent5 4 2" xfId="573" xr:uid="{00000000-0005-0000-0000-000010020000}"/>
    <cellStyle name="20% - Accent5 4 2 2" xfId="574" xr:uid="{00000000-0005-0000-0000-000011020000}"/>
    <cellStyle name="20% - Accent5 4 2 3" xfId="575" xr:uid="{00000000-0005-0000-0000-000012020000}"/>
    <cellStyle name="20% - Accent5 4 3" xfId="576" xr:uid="{00000000-0005-0000-0000-000013020000}"/>
    <cellStyle name="20% - Accent5 4 3 2" xfId="577" xr:uid="{00000000-0005-0000-0000-000014020000}"/>
    <cellStyle name="20% - Accent5 4 3 3" xfId="578" xr:uid="{00000000-0005-0000-0000-000015020000}"/>
    <cellStyle name="20% - Accent5 4 4" xfId="579" xr:uid="{00000000-0005-0000-0000-000016020000}"/>
    <cellStyle name="20% - Accent5 4 5" xfId="580" xr:uid="{00000000-0005-0000-0000-000017020000}"/>
    <cellStyle name="20% - Accent5 5" xfId="581" xr:uid="{00000000-0005-0000-0000-000018020000}"/>
    <cellStyle name="20% - Accent5 5 2" xfId="582" xr:uid="{00000000-0005-0000-0000-000019020000}"/>
    <cellStyle name="20% - Accent5 5 2 2" xfId="583" xr:uid="{00000000-0005-0000-0000-00001A020000}"/>
    <cellStyle name="20% - Accent5 5 2 3" xfId="584" xr:uid="{00000000-0005-0000-0000-00001B020000}"/>
    <cellStyle name="20% - Accent5 5 3" xfId="585" xr:uid="{00000000-0005-0000-0000-00001C020000}"/>
    <cellStyle name="20% - Accent5 5 3 2" xfId="586" xr:uid="{00000000-0005-0000-0000-00001D020000}"/>
    <cellStyle name="20% - Accent5 5 3 3" xfId="587" xr:uid="{00000000-0005-0000-0000-00001E020000}"/>
    <cellStyle name="20% - Accent5 5 4" xfId="588" xr:uid="{00000000-0005-0000-0000-00001F020000}"/>
    <cellStyle name="20% - Accent5 5 5" xfId="589" xr:uid="{00000000-0005-0000-0000-000020020000}"/>
    <cellStyle name="20% - Accent5 6" xfId="590" xr:uid="{00000000-0005-0000-0000-000021020000}"/>
    <cellStyle name="20% - Accent5 6 2" xfId="591" xr:uid="{00000000-0005-0000-0000-000022020000}"/>
    <cellStyle name="20% - Accent5 6 2 2" xfId="592" xr:uid="{00000000-0005-0000-0000-000023020000}"/>
    <cellStyle name="20% - Accent5 6 2 3" xfId="593" xr:uid="{00000000-0005-0000-0000-000024020000}"/>
    <cellStyle name="20% - Accent5 6 3" xfId="594" xr:uid="{00000000-0005-0000-0000-000025020000}"/>
    <cellStyle name="20% - Accent5 6 3 2" xfId="595" xr:uid="{00000000-0005-0000-0000-000026020000}"/>
    <cellStyle name="20% - Accent5 6 3 3" xfId="596" xr:uid="{00000000-0005-0000-0000-000027020000}"/>
    <cellStyle name="20% - Accent5 6 4" xfId="597" xr:uid="{00000000-0005-0000-0000-000028020000}"/>
    <cellStyle name="20% - Accent5 6 5" xfId="598" xr:uid="{00000000-0005-0000-0000-000029020000}"/>
    <cellStyle name="20% - Accent5 7" xfId="599" xr:uid="{00000000-0005-0000-0000-00002A020000}"/>
    <cellStyle name="20% - Accent5 7 2" xfId="600" xr:uid="{00000000-0005-0000-0000-00002B020000}"/>
    <cellStyle name="20% - Accent5 7 2 2" xfId="601" xr:uid="{00000000-0005-0000-0000-00002C020000}"/>
    <cellStyle name="20% - Accent5 7 2 3" xfId="602" xr:uid="{00000000-0005-0000-0000-00002D020000}"/>
    <cellStyle name="20% - Accent5 7 3" xfId="603" xr:uid="{00000000-0005-0000-0000-00002E020000}"/>
    <cellStyle name="20% - Accent5 7 3 2" xfId="604" xr:uid="{00000000-0005-0000-0000-00002F020000}"/>
    <cellStyle name="20% - Accent5 7 3 3" xfId="605" xr:uid="{00000000-0005-0000-0000-000030020000}"/>
    <cellStyle name="20% - Accent5 7 4" xfId="606" xr:uid="{00000000-0005-0000-0000-000031020000}"/>
    <cellStyle name="20% - Accent5 7 5" xfId="607" xr:uid="{00000000-0005-0000-0000-000032020000}"/>
    <cellStyle name="20% - Accent5 8" xfId="608" xr:uid="{00000000-0005-0000-0000-000033020000}"/>
    <cellStyle name="20% - Accent5 8 2" xfId="609" xr:uid="{00000000-0005-0000-0000-000034020000}"/>
    <cellStyle name="20% - Accent5 8 2 2" xfId="610" xr:uid="{00000000-0005-0000-0000-000035020000}"/>
    <cellStyle name="20% - Accent5 8 2 3" xfId="611" xr:uid="{00000000-0005-0000-0000-000036020000}"/>
    <cellStyle name="20% - Accent5 8 3" xfId="612" xr:uid="{00000000-0005-0000-0000-000037020000}"/>
    <cellStyle name="20% - Accent5 8 3 2" xfId="613" xr:uid="{00000000-0005-0000-0000-000038020000}"/>
    <cellStyle name="20% - Accent5 8 3 3" xfId="614" xr:uid="{00000000-0005-0000-0000-000039020000}"/>
    <cellStyle name="20% - Accent5 8 4" xfId="615" xr:uid="{00000000-0005-0000-0000-00003A020000}"/>
    <cellStyle name="20% - Accent5 8 5" xfId="616" xr:uid="{00000000-0005-0000-0000-00003B020000}"/>
    <cellStyle name="20% - Accent5 9" xfId="617" xr:uid="{00000000-0005-0000-0000-00003C020000}"/>
    <cellStyle name="20% - Accent5 9 2" xfId="618" xr:uid="{00000000-0005-0000-0000-00003D020000}"/>
    <cellStyle name="20% - Accent5 9 2 2" xfId="619" xr:uid="{00000000-0005-0000-0000-00003E020000}"/>
    <cellStyle name="20% - Accent5 9 2 3" xfId="620" xr:uid="{00000000-0005-0000-0000-00003F020000}"/>
    <cellStyle name="20% - Accent5 9 3" xfId="621" xr:uid="{00000000-0005-0000-0000-000040020000}"/>
    <cellStyle name="20% - Accent5 9 3 2" xfId="622" xr:uid="{00000000-0005-0000-0000-000041020000}"/>
    <cellStyle name="20% - Accent5 9 3 3" xfId="623" xr:uid="{00000000-0005-0000-0000-000042020000}"/>
    <cellStyle name="20% - Accent5 9 4" xfId="624" xr:uid="{00000000-0005-0000-0000-000043020000}"/>
    <cellStyle name="20% - Accent5 9 5" xfId="625" xr:uid="{00000000-0005-0000-0000-000044020000}"/>
    <cellStyle name="20% - Accent6 10" xfId="626" xr:uid="{00000000-0005-0000-0000-000045020000}"/>
    <cellStyle name="20% - Accent6 10 2" xfId="627" xr:uid="{00000000-0005-0000-0000-000046020000}"/>
    <cellStyle name="20% - Accent6 10 2 2" xfId="628" xr:uid="{00000000-0005-0000-0000-000047020000}"/>
    <cellStyle name="20% - Accent6 10 2 3" xfId="629" xr:uid="{00000000-0005-0000-0000-000048020000}"/>
    <cellStyle name="20% - Accent6 10 3" xfId="630" xr:uid="{00000000-0005-0000-0000-000049020000}"/>
    <cellStyle name="20% - Accent6 10 3 2" xfId="631" xr:uid="{00000000-0005-0000-0000-00004A020000}"/>
    <cellStyle name="20% - Accent6 10 3 3" xfId="632" xr:uid="{00000000-0005-0000-0000-00004B020000}"/>
    <cellStyle name="20% - Accent6 10 4" xfId="633" xr:uid="{00000000-0005-0000-0000-00004C020000}"/>
    <cellStyle name="20% - Accent6 10 5" xfId="634" xr:uid="{00000000-0005-0000-0000-00004D020000}"/>
    <cellStyle name="20% - Accent6 11" xfId="635" xr:uid="{00000000-0005-0000-0000-00004E020000}"/>
    <cellStyle name="20% - Accent6 11 2" xfId="636" xr:uid="{00000000-0005-0000-0000-00004F020000}"/>
    <cellStyle name="20% - Accent6 11 2 2" xfId="637" xr:uid="{00000000-0005-0000-0000-000050020000}"/>
    <cellStyle name="20% - Accent6 11 2 3" xfId="638" xr:uid="{00000000-0005-0000-0000-000051020000}"/>
    <cellStyle name="20% - Accent6 11 3" xfId="639" xr:uid="{00000000-0005-0000-0000-000052020000}"/>
    <cellStyle name="20% - Accent6 11 3 2" xfId="640" xr:uid="{00000000-0005-0000-0000-000053020000}"/>
    <cellStyle name="20% - Accent6 11 3 3" xfId="641" xr:uid="{00000000-0005-0000-0000-000054020000}"/>
    <cellStyle name="20% - Accent6 11 4" xfId="642" xr:uid="{00000000-0005-0000-0000-000055020000}"/>
    <cellStyle name="20% - Accent6 11 5" xfId="643" xr:uid="{00000000-0005-0000-0000-000056020000}"/>
    <cellStyle name="20% - Accent6 12" xfId="644" xr:uid="{00000000-0005-0000-0000-000057020000}"/>
    <cellStyle name="20% - Accent6 12 2" xfId="645" xr:uid="{00000000-0005-0000-0000-000058020000}"/>
    <cellStyle name="20% - Accent6 12 2 2" xfId="646" xr:uid="{00000000-0005-0000-0000-000059020000}"/>
    <cellStyle name="20% - Accent6 12 2 3" xfId="647" xr:uid="{00000000-0005-0000-0000-00005A020000}"/>
    <cellStyle name="20% - Accent6 12 3" xfId="648" xr:uid="{00000000-0005-0000-0000-00005B020000}"/>
    <cellStyle name="20% - Accent6 12 3 2" xfId="649" xr:uid="{00000000-0005-0000-0000-00005C020000}"/>
    <cellStyle name="20% - Accent6 12 3 3" xfId="650" xr:uid="{00000000-0005-0000-0000-00005D020000}"/>
    <cellStyle name="20% - Accent6 12 4" xfId="651" xr:uid="{00000000-0005-0000-0000-00005E020000}"/>
    <cellStyle name="20% - Accent6 12 5" xfId="652" xr:uid="{00000000-0005-0000-0000-00005F020000}"/>
    <cellStyle name="20% - Accent6 13" xfId="653" xr:uid="{00000000-0005-0000-0000-000060020000}"/>
    <cellStyle name="20% - Accent6 13 2" xfId="654" xr:uid="{00000000-0005-0000-0000-000061020000}"/>
    <cellStyle name="20% - Accent6 13 2 2" xfId="655" xr:uid="{00000000-0005-0000-0000-000062020000}"/>
    <cellStyle name="20% - Accent6 13 2 3" xfId="656" xr:uid="{00000000-0005-0000-0000-000063020000}"/>
    <cellStyle name="20% - Accent6 13 3" xfId="657" xr:uid="{00000000-0005-0000-0000-000064020000}"/>
    <cellStyle name="20% - Accent6 13 3 2" xfId="658" xr:uid="{00000000-0005-0000-0000-000065020000}"/>
    <cellStyle name="20% - Accent6 13 3 3" xfId="659" xr:uid="{00000000-0005-0000-0000-000066020000}"/>
    <cellStyle name="20% - Accent6 14 2" xfId="660" xr:uid="{00000000-0005-0000-0000-000067020000}"/>
    <cellStyle name="20% - Accent6 14 2 2" xfId="661" xr:uid="{00000000-0005-0000-0000-000068020000}"/>
    <cellStyle name="20% - Accent6 14 2 3" xfId="662" xr:uid="{00000000-0005-0000-0000-000069020000}"/>
    <cellStyle name="20% - Accent6 14 3" xfId="663" xr:uid="{00000000-0005-0000-0000-00006A020000}"/>
    <cellStyle name="20% - Accent6 14 3 2" xfId="664" xr:uid="{00000000-0005-0000-0000-00006B020000}"/>
    <cellStyle name="20% - Accent6 14 3 3" xfId="665" xr:uid="{00000000-0005-0000-0000-00006C020000}"/>
    <cellStyle name="20% - Accent6 2" xfId="666" xr:uid="{00000000-0005-0000-0000-00006D020000}"/>
    <cellStyle name="20% - Accent6 2 2" xfId="667" xr:uid="{00000000-0005-0000-0000-00006E020000}"/>
    <cellStyle name="20% - Accent6 2 2 2" xfId="668" xr:uid="{00000000-0005-0000-0000-00006F020000}"/>
    <cellStyle name="20% - Accent6 2 2 2 2" xfId="669" xr:uid="{00000000-0005-0000-0000-000070020000}"/>
    <cellStyle name="20% - Accent6 2 2 3" xfId="670" xr:uid="{00000000-0005-0000-0000-000071020000}"/>
    <cellStyle name="20% - Accent6 2 3" xfId="671" xr:uid="{00000000-0005-0000-0000-000072020000}"/>
    <cellStyle name="20% - Accent6 2 3 2" xfId="672" xr:uid="{00000000-0005-0000-0000-000073020000}"/>
    <cellStyle name="20% - Accent6 2 3 3" xfId="673" xr:uid="{00000000-0005-0000-0000-000074020000}"/>
    <cellStyle name="20% - Accent6 2 4" xfId="674" xr:uid="{00000000-0005-0000-0000-000075020000}"/>
    <cellStyle name="20% - Accent6 2 4 2" xfId="675" xr:uid="{00000000-0005-0000-0000-000076020000}"/>
    <cellStyle name="20% - Accent6 2 4 3" xfId="676" xr:uid="{00000000-0005-0000-0000-000077020000}"/>
    <cellStyle name="20% - Accent6 2 5" xfId="677" xr:uid="{00000000-0005-0000-0000-000078020000}"/>
    <cellStyle name="20% - Accent6 2 5 2" xfId="678" xr:uid="{00000000-0005-0000-0000-000079020000}"/>
    <cellStyle name="20% - Accent6 2 5 3" xfId="679" xr:uid="{00000000-0005-0000-0000-00007A020000}"/>
    <cellStyle name="20% - Accent6 3" xfId="680" xr:uid="{00000000-0005-0000-0000-00007B020000}"/>
    <cellStyle name="20% - Accent6 3 2" xfId="681" xr:uid="{00000000-0005-0000-0000-00007C020000}"/>
    <cellStyle name="20% - Accent6 3 2 2" xfId="682" xr:uid="{00000000-0005-0000-0000-00007D020000}"/>
    <cellStyle name="20% - Accent6 3 2 3" xfId="683" xr:uid="{00000000-0005-0000-0000-00007E020000}"/>
    <cellStyle name="20% - Accent6 3 3" xfId="684" xr:uid="{00000000-0005-0000-0000-00007F020000}"/>
    <cellStyle name="20% - Accent6 3 3 2" xfId="685" xr:uid="{00000000-0005-0000-0000-000080020000}"/>
    <cellStyle name="20% - Accent6 3 3 3" xfId="686" xr:uid="{00000000-0005-0000-0000-000081020000}"/>
    <cellStyle name="20% - Accent6 3 4" xfId="687" xr:uid="{00000000-0005-0000-0000-000082020000}"/>
    <cellStyle name="20% - Accent6 3 5" xfId="688" xr:uid="{00000000-0005-0000-0000-000083020000}"/>
    <cellStyle name="20% - Accent6 4" xfId="689" xr:uid="{00000000-0005-0000-0000-000084020000}"/>
    <cellStyle name="20% - Accent6 4 2" xfId="690" xr:uid="{00000000-0005-0000-0000-000085020000}"/>
    <cellStyle name="20% - Accent6 4 2 2" xfId="691" xr:uid="{00000000-0005-0000-0000-000086020000}"/>
    <cellStyle name="20% - Accent6 4 2 3" xfId="692" xr:uid="{00000000-0005-0000-0000-000087020000}"/>
    <cellStyle name="20% - Accent6 4 3" xfId="693" xr:uid="{00000000-0005-0000-0000-000088020000}"/>
    <cellStyle name="20% - Accent6 4 3 2" xfId="694" xr:uid="{00000000-0005-0000-0000-000089020000}"/>
    <cellStyle name="20% - Accent6 4 3 3" xfId="695" xr:uid="{00000000-0005-0000-0000-00008A020000}"/>
    <cellStyle name="20% - Accent6 4 4" xfId="696" xr:uid="{00000000-0005-0000-0000-00008B020000}"/>
    <cellStyle name="20% - Accent6 4 5" xfId="697" xr:uid="{00000000-0005-0000-0000-00008C020000}"/>
    <cellStyle name="20% - Accent6 5" xfId="698" xr:uid="{00000000-0005-0000-0000-00008D020000}"/>
    <cellStyle name="20% - Accent6 5 2" xfId="699" xr:uid="{00000000-0005-0000-0000-00008E020000}"/>
    <cellStyle name="20% - Accent6 5 2 2" xfId="700" xr:uid="{00000000-0005-0000-0000-00008F020000}"/>
    <cellStyle name="20% - Accent6 5 2 3" xfId="701" xr:uid="{00000000-0005-0000-0000-000090020000}"/>
    <cellStyle name="20% - Accent6 5 3" xfId="702" xr:uid="{00000000-0005-0000-0000-000091020000}"/>
    <cellStyle name="20% - Accent6 5 3 2" xfId="703" xr:uid="{00000000-0005-0000-0000-000092020000}"/>
    <cellStyle name="20% - Accent6 5 3 3" xfId="704" xr:uid="{00000000-0005-0000-0000-000093020000}"/>
    <cellStyle name="20% - Accent6 5 4" xfId="705" xr:uid="{00000000-0005-0000-0000-000094020000}"/>
    <cellStyle name="20% - Accent6 5 5" xfId="706" xr:uid="{00000000-0005-0000-0000-000095020000}"/>
    <cellStyle name="20% - Accent6 6" xfId="707" xr:uid="{00000000-0005-0000-0000-000096020000}"/>
    <cellStyle name="20% - Accent6 6 2" xfId="708" xr:uid="{00000000-0005-0000-0000-000097020000}"/>
    <cellStyle name="20% - Accent6 6 2 2" xfId="709" xr:uid="{00000000-0005-0000-0000-000098020000}"/>
    <cellStyle name="20% - Accent6 6 2 3" xfId="710" xr:uid="{00000000-0005-0000-0000-000099020000}"/>
    <cellStyle name="20% - Accent6 6 3" xfId="711" xr:uid="{00000000-0005-0000-0000-00009A020000}"/>
    <cellStyle name="20% - Accent6 6 3 2" xfId="712" xr:uid="{00000000-0005-0000-0000-00009B020000}"/>
    <cellStyle name="20% - Accent6 6 3 3" xfId="713" xr:uid="{00000000-0005-0000-0000-00009C020000}"/>
    <cellStyle name="20% - Accent6 6 4" xfId="714" xr:uid="{00000000-0005-0000-0000-00009D020000}"/>
    <cellStyle name="20% - Accent6 6 5" xfId="715" xr:uid="{00000000-0005-0000-0000-00009E020000}"/>
    <cellStyle name="20% - Accent6 7" xfId="716" xr:uid="{00000000-0005-0000-0000-00009F020000}"/>
    <cellStyle name="20% - Accent6 7 2" xfId="717" xr:uid="{00000000-0005-0000-0000-0000A0020000}"/>
    <cellStyle name="20% - Accent6 7 2 2" xfId="718" xr:uid="{00000000-0005-0000-0000-0000A1020000}"/>
    <cellStyle name="20% - Accent6 7 2 3" xfId="719" xr:uid="{00000000-0005-0000-0000-0000A2020000}"/>
    <cellStyle name="20% - Accent6 7 3" xfId="720" xr:uid="{00000000-0005-0000-0000-0000A3020000}"/>
    <cellStyle name="20% - Accent6 7 3 2" xfId="721" xr:uid="{00000000-0005-0000-0000-0000A4020000}"/>
    <cellStyle name="20% - Accent6 7 3 3" xfId="722" xr:uid="{00000000-0005-0000-0000-0000A5020000}"/>
    <cellStyle name="20% - Accent6 7 4" xfId="723" xr:uid="{00000000-0005-0000-0000-0000A6020000}"/>
    <cellStyle name="20% - Accent6 7 5" xfId="724" xr:uid="{00000000-0005-0000-0000-0000A7020000}"/>
    <cellStyle name="20% - Accent6 8" xfId="725" xr:uid="{00000000-0005-0000-0000-0000A8020000}"/>
    <cellStyle name="20% - Accent6 8 2" xfId="726" xr:uid="{00000000-0005-0000-0000-0000A9020000}"/>
    <cellStyle name="20% - Accent6 8 2 2" xfId="727" xr:uid="{00000000-0005-0000-0000-0000AA020000}"/>
    <cellStyle name="20% - Accent6 8 2 3" xfId="728" xr:uid="{00000000-0005-0000-0000-0000AB020000}"/>
    <cellStyle name="20% - Accent6 8 3" xfId="729" xr:uid="{00000000-0005-0000-0000-0000AC020000}"/>
    <cellStyle name="20% - Accent6 8 3 2" xfId="730" xr:uid="{00000000-0005-0000-0000-0000AD020000}"/>
    <cellStyle name="20% - Accent6 8 3 3" xfId="731" xr:uid="{00000000-0005-0000-0000-0000AE020000}"/>
    <cellStyle name="20% - Accent6 8 4" xfId="732" xr:uid="{00000000-0005-0000-0000-0000AF020000}"/>
    <cellStyle name="20% - Accent6 8 5" xfId="733" xr:uid="{00000000-0005-0000-0000-0000B0020000}"/>
    <cellStyle name="20% - Accent6 9" xfId="734" xr:uid="{00000000-0005-0000-0000-0000B1020000}"/>
    <cellStyle name="20% - Accent6 9 2" xfId="735" xr:uid="{00000000-0005-0000-0000-0000B2020000}"/>
    <cellStyle name="20% - Accent6 9 2 2" xfId="736" xr:uid="{00000000-0005-0000-0000-0000B3020000}"/>
    <cellStyle name="20% - Accent6 9 2 3" xfId="737" xr:uid="{00000000-0005-0000-0000-0000B4020000}"/>
    <cellStyle name="20% - Accent6 9 3" xfId="738" xr:uid="{00000000-0005-0000-0000-0000B5020000}"/>
    <cellStyle name="20% - Accent6 9 3 2" xfId="739" xr:uid="{00000000-0005-0000-0000-0000B6020000}"/>
    <cellStyle name="20% - Accent6 9 3 3" xfId="740" xr:uid="{00000000-0005-0000-0000-0000B7020000}"/>
    <cellStyle name="20% - Accent6 9 4" xfId="741" xr:uid="{00000000-0005-0000-0000-0000B8020000}"/>
    <cellStyle name="20% - Accent6 9 5" xfId="742" xr:uid="{00000000-0005-0000-0000-0000B9020000}"/>
    <cellStyle name="20% - Aksen1" xfId="743" xr:uid="{00000000-0005-0000-0000-0000BA020000}"/>
    <cellStyle name="20% - Aksen2" xfId="744" xr:uid="{00000000-0005-0000-0000-0000BB020000}"/>
    <cellStyle name="20% - Aksen3" xfId="745" xr:uid="{00000000-0005-0000-0000-0000BC020000}"/>
    <cellStyle name="20% - Aksen4" xfId="746" xr:uid="{00000000-0005-0000-0000-0000BD020000}"/>
    <cellStyle name="20% - Aksen5" xfId="747" xr:uid="{00000000-0005-0000-0000-0000BE020000}"/>
    <cellStyle name="20% - Aksen6" xfId="748" xr:uid="{00000000-0005-0000-0000-0000BF020000}"/>
    <cellStyle name="20% - 强调文字颜色 1" xfId="3" xr:uid="{00000000-0005-0000-0000-0000C0020000}"/>
    <cellStyle name="20% - 强调文字颜色 2" xfId="4" xr:uid="{00000000-0005-0000-0000-0000C1020000}"/>
    <cellStyle name="20% - 强调文字颜色 3" xfId="5" xr:uid="{00000000-0005-0000-0000-0000C2020000}"/>
    <cellStyle name="20% - 强调文字颜色 4" xfId="6" xr:uid="{00000000-0005-0000-0000-0000C3020000}"/>
    <cellStyle name="20% - 强调文字颜色 5" xfId="7" xr:uid="{00000000-0005-0000-0000-0000C4020000}"/>
    <cellStyle name="20% - 强调文字颜色 6" xfId="8" xr:uid="{00000000-0005-0000-0000-0000C5020000}"/>
    <cellStyle name="40% - Accent1 10" xfId="749" xr:uid="{00000000-0005-0000-0000-0000C6020000}"/>
    <cellStyle name="40% - Accent1 10 2" xfId="750" xr:uid="{00000000-0005-0000-0000-0000C7020000}"/>
    <cellStyle name="40% - Accent1 10 2 2" xfId="751" xr:uid="{00000000-0005-0000-0000-0000C8020000}"/>
    <cellStyle name="40% - Accent1 10 2 3" xfId="752" xr:uid="{00000000-0005-0000-0000-0000C9020000}"/>
    <cellStyle name="40% - Accent1 10 3" xfId="753" xr:uid="{00000000-0005-0000-0000-0000CA020000}"/>
    <cellStyle name="40% - Accent1 10 3 2" xfId="754" xr:uid="{00000000-0005-0000-0000-0000CB020000}"/>
    <cellStyle name="40% - Accent1 10 3 3" xfId="755" xr:uid="{00000000-0005-0000-0000-0000CC020000}"/>
    <cellStyle name="40% - Accent1 10 4" xfId="756" xr:uid="{00000000-0005-0000-0000-0000CD020000}"/>
    <cellStyle name="40% - Accent1 10 5" xfId="757" xr:uid="{00000000-0005-0000-0000-0000CE020000}"/>
    <cellStyle name="40% - Accent1 11" xfId="758" xr:uid="{00000000-0005-0000-0000-0000CF020000}"/>
    <cellStyle name="40% - Accent1 11 2" xfId="759" xr:uid="{00000000-0005-0000-0000-0000D0020000}"/>
    <cellStyle name="40% - Accent1 11 2 2" xfId="760" xr:uid="{00000000-0005-0000-0000-0000D1020000}"/>
    <cellStyle name="40% - Accent1 11 2 3" xfId="761" xr:uid="{00000000-0005-0000-0000-0000D2020000}"/>
    <cellStyle name="40% - Accent1 11 3" xfId="762" xr:uid="{00000000-0005-0000-0000-0000D3020000}"/>
    <cellStyle name="40% - Accent1 11 3 2" xfId="763" xr:uid="{00000000-0005-0000-0000-0000D4020000}"/>
    <cellStyle name="40% - Accent1 11 3 3" xfId="764" xr:uid="{00000000-0005-0000-0000-0000D5020000}"/>
    <cellStyle name="40% - Accent1 11 4" xfId="765" xr:uid="{00000000-0005-0000-0000-0000D6020000}"/>
    <cellStyle name="40% - Accent1 11 5" xfId="766" xr:uid="{00000000-0005-0000-0000-0000D7020000}"/>
    <cellStyle name="40% - Accent1 12" xfId="767" xr:uid="{00000000-0005-0000-0000-0000D8020000}"/>
    <cellStyle name="40% - Accent1 12 2" xfId="768" xr:uid="{00000000-0005-0000-0000-0000D9020000}"/>
    <cellStyle name="40% - Accent1 12 2 2" xfId="769" xr:uid="{00000000-0005-0000-0000-0000DA020000}"/>
    <cellStyle name="40% - Accent1 12 2 3" xfId="770" xr:uid="{00000000-0005-0000-0000-0000DB020000}"/>
    <cellStyle name="40% - Accent1 12 3" xfId="771" xr:uid="{00000000-0005-0000-0000-0000DC020000}"/>
    <cellStyle name="40% - Accent1 12 3 2" xfId="772" xr:uid="{00000000-0005-0000-0000-0000DD020000}"/>
    <cellStyle name="40% - Accent1 12 3 3" xfId="773" xr:uid="{00000000-0005-0000-0000-0000DE020000}"/>
    <cellStyle name="40% - Accent1 12 4" xfId="774" xr:uid="{00000000-0005-0000-0000-0000DF020000}"/>
    <cellStyle name="40% - Accent1 12 5" xfId="775" xr:uid="{00000000-0005-0000-0000-0000E0020000}"/>
    <cellStyle name="40% - Accent1 13" xfId="776" xr:uid="{00000000-0005-0000-0000-0000E1020000}"/>
    <cellStyle name="40% - Accent1 13 2" xfId="777" xr:uid="{00000000-0005-0000-0000-0000E2020000}"/>
    <cellStyle name="40% - Accent1 13 2 2" xfId="778" xr:uid="{00000000-0005-0000-0000-0000E3020000}"/>
    <cellStyle name="40% - Accent1 13 2 3" xfId="779" xr:uid="{00000000-0005-0000-0000-0000E4020000}"/>
    <cellStyle name="40% - Accent1 13 3" xfId="780" xr:uid="{00000000-0005-0000-0000-0000E5020000}"/>
    <cellStyle name="40% - Accent1 13 3 2" xfId="781" xr:uid="{00000000-0005-0000-0000-0000E6020000}"/>
    <cellStyle name="40% - Accent1 13 3 3" xfId="782" xr:uid="{00000000-0005-0000-0000-0000E7020000}"/>
    <cellStyle name="40% - Accent1 14 2" xfId="783" xr:uid="{00000000-0005-0000-0000-0000E8020000}"/>
    <cellStyle name="40% - Accent1 14 2 2" xfId="784" xr:uid="{00000000-0005-0000-0000-0000E9020000}"/>
    <cellStyle name="40% - Accent1 14 2 3" xfId="785" xr:uid="{00000000-0005-0000-0000-0000EA020000}"/>
    <cellStyle name="40% - Accent1 14 3" xfId="786" xr:uid="{00000000-0005-0000-0000-0000EB020000}"/>
    <cellStyle name="40% - Accent1 14 3 2" xfId="787" xr:uid="{00000000-0005-0000-0000-0000EC020000}"/>
    <cellStyle name="40% - Accent1 14 3 3" xfId="788" xr:uid="{00000000-0005-0000-0000-0000ED020000}"/>
    <cellStyle name="40% - Accent1 2" xfId="789" xr:uid="{00000000-0005-0000-0000-0000EE020000}"/>
    <cellStyle name="40% - Accent1 2 2" xfId="790" xr:uid="{00000000-0005-0000-0000-0000EF020000}"/>
    <cellStyle name="40% - Accent1 2 2 2" xfId="791" xr:uid="{00000000-0005-0000-0000-0000F0020000}"/>
    <cellStyle name="40% - Accent1 2 2 3" xfId="792" xr:uid="{00000000-0005-0000-0000-0000F1020000}"/>
    <cellStyle name="40% - Accent1 2 3" xfId="793" xr:uid="{00000000-0005-0000-0000-0000F2020000}"/>
    <cellStyle name="40% - Accent1 2 3 2" xfId="794" xr:uid="{00000000-0005-0000-0000-0000F3020000}"/>
    <cellStyle name="40% - Accent1 2 3 3" xfId="795" xr:uid="{00000000-0005-0000-0000-0000F4020000}"/>
    <cellStyle name="40% - Accent1 2 4" xfId="796" xr:uid="{00000000-0005-0000-0000-0000F5020000}"/>
    <cellStyle name="40% - Accent1 2 4 2" xfId="797" xr:uid="{00000000-0005-0000-0000-0000F6020000}"/>
    <cellStyle name="40% - Accent1 2 4 3" xfId="798" xr:uid="{00000000-0005-0000-0000-0000F7020000}"/>
    <cellStyle name="40% - Accent1 2 5" xfId="799" xr:uid="{00000000-0005-0000-0000-0000F8020000}"/>
    <cellStyle name="40% - Accent1 2 5 2" xfId="800" xr:uid="{00000000-0005-0000-0000-0000F9020000}"/>
    <cellStyle name="40% - Accent1 2 5 3" xfId="801" xr:uid="{00000000-0005-0000-0000-0000FA020000}"/>
    <cellStyle name="40% - Accent1 3" xfId="802" xr:uid="{00000000-0005-0000-0000-0000FB020000}"/>
    <cellStyle name="40% - Accent1 3 2" xfId="803" xr:uid="{00000000-0005-0000-0000-0000FC020000}"/>
    <cellStyle name="40% - Accent1 3 2 2" xfId="804" xr:uid="{00000000-0005-0000-0000-0000FD020000}"/>
    <cellStyle name="40% - Accent1 3 2 3" xfId="805" xr:uid="{00000000-0005-0000-0000-0000FE020000}"/>
    <cellStyle name="40% - Accent1 3 3" xfId="806" xr:uid="{00000000-0005-0000-0000-0000FF020000}"/>
    <cellStyle name="40% - Accent1 3 3 2" xfId="807" xr:uid="{00000000-0005-0000-0000-000000030000}"/>
    <cellStyle name="40% - Accent1 3 3 3" xfId="808" xr:uid="{00000000-0005-0000-0000-000001030000}"/>
    <cellStyle name="40% - Accent1 3 4" xfId="809" xr:uid="{00000000-0005-0000-0000-000002030000}"/>
    <cellStyle name="40% - Accent1 3 5" xfId="810" xr:uid="{00000000-0005-0000-0000-000003030000}"/>
    <cellStyle name="40% - Accent1 4" xfId="811" xr:uid="{00000000-0005-0000-0000-000004030000}"/>
    <cellStyle name="40% - Accent1 4 2" xfId="812" xr:uid="{00000000-0005-0000-0000-000005030000}"/>
    <cellStyle name="40% - Accent1 4 2 2" xfId="813" xr:uid="{00000000-0005-0000-0000-000006030000}"/>
    <cellStyle name="40% - Accent1 4 2 3" xfId="814" xr:uid="{00000000-0005-0000-0000-000007030000}"/>
    <cellStyle name="40% - Accent1 4 3" xfId="815" xr:uid="{00000000-0005-0000-0000-000008030000}"/>
    <cellStyle name="40% - Accent1 4 3 2" xfId="816" xr:uid="{00000000-0005-0000-0000-000009030000}"/>
    <cellStyle name="40% - Accent1 4 3 3" xfId="817" xr:uid="{00000000-0005-0000-0000-00000A030000}"/>
    <cellStyle name="40% - Accent1 4 4" xfId="818" xr:uid="{00000000-0005-0000-0000-00000B030000}"/>
    <cellStyle name="40% - Accent1 4 5" xfId="819" xr:uid="{00000000-0005-0000-0000-00000C030000}"/>
    <cellStyle name="40% - Accent1 5" xfId="820" xr:uid="{00000000-0005-0000-0000-00000D030000}"/>
    <cellStyle name="40% - Accent1 5 2" xfId="821" xr:uid="{00000000-0005-0000-0000-00000E030000}"/>
    <cellStyle name="40% - Accent1 5 2 2" xfId="822" xr:uid="{00000000-0005-0000-0000-00000F030000}"/>
    <cellStyle name="40% - Accent1 5 2 3" xfId="823" xr:uid="{00000000-0005-0000-0000-000010030000}"/>
    <cellStyle name="40% - Accent1 5 3" xfId="824" xr:uid="{00000000-0005-0000-0000-000011030000}"/>
    <cellStyle name="40% - Accent1 5 3 2" xfId="825" xr:uid="{00000000-0005-0000-0000-000012030000}"/>
    <cellStyle name="40% - Accent1 5 3 3" xfId="826" xr:uid="{00000000-0005-0000-0000-000013030000}"/>
    <cellStyle name="40% - Accent1 5 4" xfId="827" xr:uid="{00000000-0005-0000-0000-000014030000}"/>
    <cellStyle name="40% - Accent1 5 5" xfId="828" xr:uid="{00000000-0005-0000-0000-000015030000}"/>
    <cellStyle name="40% - Accent1 6" xfId="829" xr:uid="{00000000-0005-0000-0000-000016030000}"/>
    <cellStyle name="40% - Accent1 6 2" xfId="830" xr:uid="{00000000-0005-0000-0000-000017030000}"/>
    <cellStyle name="40% - Accent1 6 2 2" xfId="831" xr:uid="{00000000-0005-0000-0000-000018030000}"/>
    <cellStyle name="40% - Accent1 6 2 3" xfId="832" xr:uid="{00000000-0005-0000-0000-000019030000}"/>
    <cellStyle name="40% - Accent1 6 3" xfId="833" xr:uid="{00000000-0005-0000-0000-00001A030000}"/>
    <cellStyle name="40% - Accent1 6 3 2" xfId="834" xr:uid="{00000000-0005-0000-0000-00001B030000}"/>
    <cellStyle name="40% - Accent1 6 3 3" xfId="835" xr:uid="{00000000-0005-0000-0000-00001C030000}"/>
    <cellStyle name="40% - Accent1 6 4" xfId="836" xr:uid="{00000000-0005-0000-0000-00001D030000}"/>
    <cellStyle name="40% - Accent1 6 5" xfId="837" xr:uid="{00000000-0005-0000-0000-00001E030000}"/>
    <cellStyle name="40% - Accent1 7" xfId="838" xr:uid="{00000000-0005-0000-0000-00001F030000}"/>
    <cellStyle name="40% - Accent1 7 2" xfId="839" xr:uid="{00000000-0005-0000-0000-000020030000}"/>
    <cellStyle name="40% - Accent1 7 2 2" xfId="840" xr:uid="{00000000-0005-0000-0000-000021030000}"/>
    <cellStyle name="40% - Accent1 7 2 3" xfId="841" xr:uid="{00000000-0005-0000-0000-000022030000}"/>
    <cellStyle name="40% - Accent1 7 3" xfId="842" xr:uid="{00000000-0005-0000-0000-000023030000}"/>
    <cellStyle name="40% - Accent1 7 3 2" xfId="843" xr:uid="{00000000-0005-0000-0000-000024030000}"/>
    <cellStyle name="40% - Accent1 7 3 3" xfId="844" xr:uid="{00000000-0005-0000-0000-000025030000}"/>
    <cellStyle name="40% - Accent1 7 4" xfId="845" xr:uid="{00000000-0005-0000-0000-000026030000}"/>
    <cellStyle name="40% - Accent1 7 5" xfId="846" xr:uid="{00000000-0005-0000-0000-000027030000}"/>
    <cellStyle name="40% - Accent1 8" xfId="847" xr:uid="{00000000-0005-0000-0000-000028030000}"/>
    <cellStyle name="40% - Accent1 8 2" xfId="848" xr:uid="{00000000-0005-0000-0000-000029030000}"/>
    <cellStyle name="40% - Accent1 8 2 2" xfId="849" xr:uid="{00000000-0005-0000-0000-00002A030000}"/>
    <cellStyle name="40% - Accent1 8 2 3" xfId="850" xr:uid="{00000000-0005-0000-0000-00002B030000}"/>
    <cellStyle name="40% - Accent1 8 3" xfId="851" xr:uid="{00000000-0005-0000-0000-00002C030000}"/>
    <cellStyle name="40% - Accent1 8 3 2" xfId="852" xr:uid="{00000000-0005-0000-0000-00002D030000}"/>
    <cellStyle name="40% - Accent1 8 3 3" xfId="853" xr:uid="{00000000-0005-0000-0000-00002E030000}"/>
    <cellStyle name="40% - Accent1 8 4" xfId="854" xr:uid="{00000000-0005-0000-0000-00002F030000}"/>
    <cellStyle name="40% - Accent1 8 5" xfId="855" xr:uid="{00000000-0005-0000-0000-000030030000}"/>
    <cellStyle name="40% - Accent1 9" xfId="856" xr:uid="{00000000-0005-0000-0000-000031030000}"/>
    <cellStyle name="40% - Accent1 9 2" xfId="857" xr:uid="{00000000-0005-0000-0000-000032030000}"/>
    <cellStyle name="40% - Accent1 9 2 2" xfId="858" xr:uid="{00000000-0005-0000-0000-000033030000}"/>
    <cellStyle name="40% - Accent1 9 2 3" xfId="859" xr:uid="{00000000-0005-0000-0000-000034030000}"/>
    <cellStyle name="40% - Accent1 9 3" xfId="860" xr:uid="{00000000-0005-0000-0000-000035030000}"/>
    <cellStyle name="40% - Accent1 9 3 2" xfId="861" xr:uid="{00000000-0005-0000-0000-000036030000}"/>
    <cellStyle name="40% - Accent1 9 3 3" xfId="862" xr:uid="{00000000-0005-0000-0000-000037030000}"/>
    <cellStyle name="40% - Accent1 9 4" xfId="863" xr:uid="{00000000-0005-0000-0000-000038030000}"/>
    <cellStyle name="40% - Accent1 9 5" xfId="864" xr:uid="{00000000-0005-0000-0000-000039030000}"/>
    <cellStyle name="40% - Accent2 10" xfId="865" xr:uid="{00000000-0005-0000-0000-00003A030000}"/>
    <cellStyle name="40% - Accent2 10 2" xfId="866" xr:uid="{00000000-0005-0000-0000-00003B030000}"/>
    <cellStyle name="40% - Accent2 10 2 2" xfId="867" xr:uid="{00000000-0005-0000-0000-00003C030000}"/>
    <cellStyle name="40% - Accent2 10 2 3" xfId="868" xr:uid="{00000000-0005-0000-0000-00003D030000}"/>
    <cellStyle name="40% - Accent2 10 3" xfId="869" xr:uid="{00000000-0005-0000-0000-00003E030000}"/>
    <cellStyle name="40% - Accent2 10 3 2" xfId="870" xr:uid="{00000000-0005-0000-0000-00003F030000}"/>
    <cellStyle name="40% - Accent2 10 3 3" xfId="871" xr:uid="{00000000-0005-0000-0000-000040030000}"/>
    <cellStyle name="40% - Accent2 10 4" xfId="872" xr:uid="{00000000-0005-0000-0000-000041030000}"/>
    <cellStyle name="40% - Accent2 10 5" xfId="873" xr:uid="{00000000-0005-0000-0000-000042030000}"/>
    <cellStyle name="40% - Accent2 11" xfId="874" xr:uid="{00000000-0005-0000-0000-000043030000}"/>
    <cellStyle name="40% - Accent2 11 2" xfId="875" xr:uid="{00000000-0005-0000-0000-000044030000}"/>
    <cellStyle name="40% - Accent2 11 2 2" xfId="876" xr:uid="{00000000-0005-0000-0000-000045030000}"/>
    <cellStyle name="40% - Accent2 11 2 3" xfId="877" xr:uid="{00000000-0005-0000-0000-000046030000}"/>
    <cellStyle name="40% - Accent2 11 3" xfId="878" xr:uid="{00000000-0005-0000-0000-000047030000}"/>
    <cellStyle name="40% - Accent2 11 3 2" xfId="879" xr:uid="{00000000-0005-0000-0000-000048030000}"/>
    <cellStyle name="40% - Accent2 11 3 3" xfId="880" xr:uid="{00000000-0005-0000-0000-000049030000}"/>
    <cellStyle name="40% - Accent2 11 4" xfId="881" xr:uid="{00000000-0005-0000-0000-00004A030000}"/>
    <cellStyle name="40% - Accent2 11 5" xfId="882" xr:uid="{00000000-0005-0000-0000-00004B030000}"/>
    <cellStyle name="40% - Accent2 12" xfId="883" xr:uid="{00000000-0005-0000-0000-00004C030000}"/>
    <cellStyle name="40% - Accent2 12 2" xfId="884" xr:uid="{00000000-0005-0000-0000-00004D030000}"/>
    <cellStyle name="40% - Accent2 12 2 2" xfId="885" xr:uid="{00000000-0005-0000-0000-00004E030000}"/>
    <cellStyle name="40% - Accent2 12 2 3" xfId="886" xr:uid="{00000000-0005-0000-0000-00004F030000}"/>
    <cellStyle name="40% - Accent2 12 3" xfId="887" xr:uid="{00000000-0005-0000-0000-000050030000}"/>
    <cellStyle name="40% - Accent2 12 3 2" xfId="888" xr:uid="{00000000-0005-0000-0000-000051030000}"/>
    <cellStyle name="40% - Accent2 12 3 3" xfId="889" xr:uid="{00000000-0005-0000-0000-000052030000}"/>
    <cellStyle name="40% - Accent2 12 4" xfId="890" xr:uid="{00000000-0005-0000-0000-000053030000}"/>
    <cellStyle name="40% - Accent2 12 5" xfId="891" xr:uid="{00000000-0005-0000-0000-000054030000}"/>
    <cellStyle name="40% - Accent2 13" xfId="892" xr:uid="{00000000-0005-0000-0000-000055030000}"/>
    <cellStyle name="40% - Accent2 13 2" xfId="893" xr:uid="{00000000-0005-0000-0000-000056030000}"/>
    <cellStyle name="40% - Accent2 13 2 2" xfId="894" xr:uid="{00000000-0005-0000-0000-000057030000}"/>
    <cellStyle name="40% - Accent2 13 2 3" xfId="895" xr:uid="{00000000-0005-0000-0000-000058030000}"/>
    <cellStyle name="40% - Accent2 13 3" xfId="896" xr:uid="{00000000-0005-0000-0000-000059030000}"/>
    <cellStyle name="40% - Accent2 13 3 2" xfId="897" xr:uid="{00000000-0005-0000-0000-00005A030000}"/>
    <cellStyle name="40% - Accent2 13 3 3" xfId="898" xr:uid="{00000000-0005-0000-0000-00005B030000}"/>
    <cellStyle name="40% - Accent2 14 2" xfId="899" xr:uid="{00000000-0005-0000-0000-00005C030000}"/>
    <cellStyle name="40% - Accent2 14 2 2" xfId="900" xr:uid="{00000000-0005-0000-0000-00005D030000}"/>
    <cellStyle name="40% - Accent2 14 2 3" xfId="901" xr:uid="{00000000-0005-0000-0000-00005E030000}"/>
    <cellStyle name="40% - Accent2 14 3" xfId="902" xr:uid="{00000000-0005-0000-0000-00005F030000}"/>
    <cellStyle name="40% - Accent2 14 3 2" xfId="903" xr:uid="{00000000-0005-0000-0000-000060030000}"/>
    <cellStyle name="40% - Accent2 14 3 3" xfId="904" xr:uid="{00000000-0005-0000-0000-000061030000}"/>
    <cellStyle name="40% - Accent2 2" xfId="905" xr:uid="{00000000-0005-0000-0000-000062030000}"/>
    <cellStyle name="40% - Accent2 2 2" xfId="906" xr:uid="{00000000-0005-0000-0000-000063030000}"/>
    <cellStyle name="40% - Accent2 2 2 2" xfId="907" xr:uid="{00000000-0005-0000-0000-000064030000}"/>
    <cellStyle name="40% - Accent2 2 2 3" xfId="908" xr:uid="{00000000-0005-0000-0000-000065030000}"/>
    <cellStyle name="40% - Accent2 2 3" xfId="909" xr:uid="{00000000-0005-0000-0000-000066030000}"/>
    <cellStyle name="40% - Accent2 2 3 2" xfId="910" xr:uid="{00000000-0005-0000-0000-000067030000}"/>
    <cellStyle name="40% - Accent2 2 3 3" xfId="911" xr:uid="{00000000-0005-0000-0000-000068030000}"/>
    <cellStyle name="40% - Accent2 2 4" xfId="912" xr:uid="{00000000-0005-0000-0000-000069030000}"/>
    <cellStyle name="40% - Accent2 2 4 2" xfId="913" xr:uid="{00000000-0005-0000-0000-00006A030000}"/>
    <cellStyle name="40% - Accent2 2 4 3" xfId="914" xr:uid="{00000000-0005-0000-0000-00006B030000}"/>
    <cellStyle name="40% - Accent2 2 5" xfId="915" xr:uid="{00000000-0005-0000-0000-00006C030000}"/>
    <cellStyle name="40% - Accent2 2 5 2" xfId="916" xr:uid="{00000000-0005-0000-0000-00006D030000}"/>
    <cellStyle name="40% - Accent2 2 5 3" xfId="917" xr:uid="{00000000-0005-0000-0000-00006E030000}"/>
    <cellStyle name="40% - Accent2 3" xfId="918" xr:uid="{00000000-0005-0000-0000-00006F030000}"/>
    <cellStyle name="40% - Accent2 3 2" xfId="919" xr:uid="{00000000-0005-0000-0000-000070030000}"/>
    <cellStyle name="40% - Accent2 3 2 2" xfId="920" xr:uid="{00000000-0005-0000-0000-000071030000}"/>
    <cellStyle name="40% - Accent2 3 2 3" xfId="921" xr:uid="{00000000-0005-0000-0000-000072030000}"/>
    <cellStyle name="40% - Accent2 3 3" xfId="922" xr:uid="{00000000-0005-0000-0000-000073030000}"/>
    <cellStyle name="40% - Accent2 3 3 2" xfId="923" xr:uid="{00000000-0005-0000-0000-000074030000}"/>
    <cellStyle name="40% - Accent2 3 3 3" xfId="924" xr:uid="{00000000-0005-0000-0000-000075030000}"/>
    <cellStyle name="40% - Accent2 3 4" xfId="925" xr:uid="{00000000-0005-0000-0000-000076030000}"/>
    <cellStyle name="40% - Accent2 3 5" xfId="926" xr:uid="{00000000-0005-0000-0000-000077030000}"/>
    <cellStyle name="40% - Accent2 4" xfId="927" xr:uid="{00000000-0005-0000-0000-000078030000}"/>
    <cellStyle name="40% - Accent2 4 2" xfId="928" xr:uid="{00000000-0005-0000-0000-000079030000}"/>
    <cellStyle name="40% - Accent2 4 2 2" xfId="929" xr:uid="{00000000-0005-0000-0000-00007A030000}"/>
    <cellStyle name="40% - Accent2 4 2 3" xfId="930" xr:uid="{00000000-0005-0000-0000-00007B030000}"/>
    <cellStyle name="40% - Accent2 4 3" xfId="931" xr:uid="{00000000-0005-0000-0000-00007C030000}"/>
    <cellStyle name="40% - Accent2 4 3 2" xfId="932" xr:uid="{00000000-0005-0000-0000-00007D030000}"/>
    <cellStyle name="40% - Accent2 4 3 3" xfId="933" xr:uid="{00000000-0005-0000-0000-00007E030000}"/>
    <cellStyle name="40% - Accent2 4 4" xfId="934" xr:uid="{00000000-0005-0000-0000-00007F030000}"/>
    <cellStyle name="40% - Accent2 4 5" xfId="935" xr:uid="{00000000-0005-0000-0000-000080030000}"/>
    <cellStyle name="40% - Accent2 5" xfId="936" xr:uid="{00000000-0005-0000-0000-000081030000}"/>
    <cellStyle name="40% - Accent2 5 2" xfId="937" xr:uid="{00000000-0005-0000-0000-000082030000}"/>
    <cellStyle name="40% - Accent2 5 2 2" xfId="938" xr:uid="{00000000-0005-0000-0000-000083030000}"/>
    <cellStyle name="40% - Accent2 5 2 3" xfId="939" xr:uid="{00000000-0005-0000-0000-000084030000}"/>
    <cellStyle name="40% - Accent2 5 3" xfId="940" xr:uid="{00000000-0005-0000-0000-000085030000}"/>
    <cellStyle name="40% - Accent2 5 3 2" xfId="941" xr:uid="{00000000-0005-0000-0000-000086030000}"/>
    <cellStyle name="40% - Accent2 5 3 3" xfId="942" xr:uid="{00000000-0005-0000-0000-000087030000}"/>
    <cellStyle name="40% - Accent2 5 4" xfId="943" xr:uid="{00000000-0005-0000-0000-000088030000}"/>
    <cellStyle name="40% - Accent2 5 5" xfId="944" xr:uid="{00000000-0005-0000-0000-000089030000}"/>
    <cellStyle name="40% - Accent2 6" xfId="945" xr:uid="{00000000-0005-0000-0000-00008A030000}"/>
    <cellStyle name="40% - Accent2 6 2" xfId="946" xr:uid="{00000000-0005-0000-0000-00008B030000}"/>
    <cellStyle name="40% - Accent2 6 2 2" xfId="947" xr:uid="{00000000-0005-0000-0000-00008C030000}"/>
    <cellStyle name="40% - Accent2 6 2 3" xfId="948" xr:uid="{00000000-0005-0000-0000-00008D030000}"/>
    <cellStyle name="40% - Accent2 6 3" xfId="949" xr:uid="{00000000-0005-0000-0000-00008E030000}"/>
    <cellStyle name="40% - Accent2 6 3 2" xfId="950" xr:uid="{00000000-0005-0000-0000-00008F030000}"/>
    <cellStyle name="40% - Accent2 6 3 3" xfId="951" xr:uid="{00000000-0005-0000-0000-000090030000}"/>
    <cellStyle name="40% - Accent2 6 4" xfId="952" xr:uid="{00000000-0005-0000-0000-000091030000}"/>
    <cellStyle name="40% - Accent2 6 5" xfId="953" xr:uid="{00000000-0005-0000-0000-000092030000}"/>
    <cellStyle name="40% - Accent2 7" xfId="954" xr:uid="{00000000-0005-0000-0000-000093030000}"/>
    <cellStyle name="40% - Accent2 7 2" xfId="955" xr:uid="{00000000-0005-0000-0000-000094030000}"/>
    <cellStyle name="40% - Accent2 7 2 2" xfId="956" xr:uid="{00000000-0005-0000-0000-000095030000}"/>
    <cellStyle name="40% - Accent2 7 2 3" xfId="957" xr:uid="{00000000-0005-0000-0000-000096030000}"/>
    <cellStyle name="40% - Accent2 7 3" xfId="958" xr:uid="{00000000-0005-0000-0000-000097030000}"/>
    <cellStyle name="40% - Accent2 7 3 2" xfId="959" xr:uid="{00000000-0005-0000-0000-000098030000}"/>
    <cellStyle name="40% - Accent2 7 3 3" xfId="960" xr:uid="{00000000-0005-0000-0000-000099030000}"/>
    <cellStyle name="40% - Accent2 7 4" xfId="961" xr:uid="{00000000-0005-0000-0000-00009A030000}"/>
    <cellStyle name="40% - Accent2 7 5" xfId="962" xr:uid="{00000000-0005-0000-0000-00009B030000}"/>
    <cellStyle name="40% - Accent2 8" xfId="963" xr:uid="{00000000-0005-0000-0000-00009C030000}"/>
    <cellStyle name="40% - Accent2 8 2" xfId="964" xr:uid="{00000000-0005-0000-0000-00009D030000}"/>
    <cellStyle name="40% - Accent2 8 2 2" xfId="965" xr:uid="{00000000-0005-0000-0000-00009E030000}"/>
    <cellStyle name="40% - Accent2 8 2 3" xfId="966" xr:uid="{00000000-0005-0000-0000-00009F030000}"/>
    <cellStyle name="40% - Accent2 8 3" xfId="967" xr:uid="{00000000-0005-0000-0000-0000A0030000}"/>
    <cellStyle name="40% - Accent2 8 3 2" xfId="968" xr:uid="{00000000-0005-0000-0000-0000A1030000}"/>
    <cellStyle name="40% - Accent2 8 3 3" xfId="969" xr:uid="{00000000-0005-0000-0000-0000A2030000}"/>
    <cellStyle name="40% - Accent2 8 4" xfId="970" xr:uid="{00000000-0005-0000-0000-0000A3030000}"/>
    <cellStyle name="40% - Accent2 8 5" xfId="971" xr:uid="{00000000-0005-0000-0000-0000A4030000}"/>
    <cellStyle name="40% - Accent2 9" xfId="972" xr:uid="{00000000-0005-0000-0000-0000A5030000}"/>
    <cellStyle name="40% - Accent2 9 2" xfId="973" xr:uid="{00000000-0005-0000-0000-0000A6030000}"/>
    <cellStyle name="40% - Accent2 9 2 2" xfId="974" xr:uid="{00000000-0005-0000-0000-0000A7030000}"/>
    <cellStyle name="40% - Accent2 9 2 3" xfId="975" xr:uid="{00000000-0005-0000-0000-0000A8030000}"/>
    <cellStyle name="40% - Accent2 9 3" xfId="976" xr:uid="{00000000-0005-0000-0000-0000A9030000}"/>
    <cellStyle name="40% - Accent2 9 3 2" xfId="977" xr:uid="{00000000-0005-0000-0000-0000AA030000}"/>
    <cellStyle name="40% - Accent2 9 3 3" xfId="978" xr:uid="{00000000-0005-0000-0000-0000AB030000}"/>
    <cellStyle name="40% - Accent2 9 4" xfId="979" xr:uid="{00000000-0005-0000-0000-0000AC030000}"/>
    <cellStyle name="40% - Accent2 9 5" xfId="980" xr:uid="{00000000-0005-0000-0000-0000AD030000}"/>
    <cellStyle name="40% - Accent3 10" xfId="981" xr:uid="{00000000-0005-0000-0000-0000AE030000}"/>
    <cellStyle name="40% - Accent3 10 2" xfId="982" xr:uid="{00000000-0005-0000-0000-0000AF030000}"/>
    <cellStyle name="40% - Accent3 10 2 2" xfId="983" xr:uid="{00000000-0005-0000-0000-0000B0030000}"/>
    <cellStyle name="40% - Accent3 10 2 3" xfId="984" xr:uid="{00000000-0005-0000-0000-0000B1030000}"/>
    <cellStyle name="40% - Accent3 10 3" xfId="985" xr:uid="{00000000-0005-0000-0000-0000B2030000}"/>
    <cellStyle name="40% - Accent3 10 3 2" xfId="986" xr:uid="{00000000-0005-0000-0000-0000B3030000}"/>
    <cellStyle name="40% - Accent3 10 3 3" xfId="987" xr:uid="{00000000-0005-0000-0000-0000B4030000}"/>
    <cellStyle name="40% - Accent3 10 4" xfId="988" xr:uid="{00000000-0005-0000-0000-0000B5030000}"/>
    <cellStyle name="40% - Accent3 10 5" xfId="989" xr:uid="{00000000-0005-0000-0000-0000B6030000}"/>
    <cellStyle name="40% - Accent3 11" xfId="990" xr:uid="{00000000-0005-0000-0000-0000B7030000}"/>
    <cellStyle name="40% - Accent3 11 2" xfId="991" xr:uid="{00000000-0005-0000-0000-0000B8030000}"/>
    <cellStyle name="40% - Accent3 11 2 2" xfId="992" xr:uid="{00000000-0005-0000-0000-0000B9030000}"/>
    <cellStyle name="40% - Accent3 11 2 3" xfId="993" xr:uid="{00000000-0005-0000-0000-0000BA030000}"/>
    <cellStyle name="40% - Accent3 11 3" xfId="994" xr:uid="{00000000-0005-0000-0000-0000BB030000}"/>
    <cellStyle name="40% - Accent3 11 3 2" xfId="995" xr:uid="{00000000-0005-0000-0000-0000BC030000}"/>
    <cellStyle name="40% - Accent3 11 3 3" xfId="996" xr:uid="{00000000-0005-0000-0000-0000BD030000}"/>
    <cellStyle name="40% - Accent3 11 4" xfId="997" xr:uid="{00000000-0005-0000-0000-0000BE030000}"/>
    <cellStyle name="40% - Accent3 11 5" xfId="998" xr:uid="{00000000-0005-0000-0000-0000BF030000}"/>
    <cellStyle name="40% - Accent3 12" xfId="999" xr:uid="{00000000-0005-0000-0000-0000C0030000}"/>
    <cellStyle name="40% - Accent3 12 2" xfId="1000" xr:uid="{00000000-0005-0000-0000-0000C1030000}"/>
    <cellStyle name="40% - Accent3 12 2 2" xfId="1001" xr:uid="{00000000-0005-0000-0000-0000C2030000}"/>
    <cellStyle name="40% - Accent3 12 2 3" xfId="1002" xr:uid="{00000000-0005-0000-0000-0000C3030000}"/>
    <cellStyle name="40% - Accent3 12 3" xfId="1003" xr:uid="{00000000-0005-0000-0000-0000C4030000}"/>
    <cellStyle name="40% - Accent3 12 3 2" xfId="1004" xr:uid="{00000000-0005-0000-0000-0000C5030000}"/>
    <cellStyle name="40% - Accent3 12 3 3" xfId="1005" xr:uid="{00000000-0005-0000-0000-0000C6030000}"/>
    <cellStyle name="40% - Accent3 12 4" xfId="1006" xr:uid="{00000000-0005-0000-0000-0000C7030000}"/>
    <cellStyle name="40% - Accent3 12 5" xfId="1007" xr:uid="{00000000-0005-0000-0000-0000C8030000}"/>
    <cellStyle name="40% - Accent3 13" xfId="1008" xr:uid="{00000000-0005-0000-0000-0000C9030000}"/>
    <cellStyle name="40% - Accent3 13 2" xfId="1009" xr:uid="{00000000-0005-0000-0000-0000CA030000}"/>
    <cellStyle name="40% - Accent3 13 2 2" xfId="1010" xr:uid="{00000000-0005-0000-0000-0000CB030000}"/>
    <cellStyle name="40% - Accent3 13 2 3" xfId="1011" xr:uid="{00000000-0005-0000-0000-0000CC030000}"/>
    <cellStyle name="40% - Accent3 13 3" xfId="1012" xr:uid="{00000000-0005-0000-0000-0000CD030000}"/>
    <cellStyle name="40% - Accent3 13 3 2" xfId="1013" xr:uid="{00000000-0005-0000-0000-0000CE030000}"/>
    <cellStyle name="40% - Accent3 13 3 3" xfId="1014" xr:uid="{00000000-0005-0000-0000-0000CF030000}"/>
    <cellStyle name="40% - Accent3 14 2" xfId="1015" xr:uid="{00000000-0005-0000-0000-0000D0030000}"/>
    <cellStyle name="40% - Accent3 14 2 2" xfId="1016" xr:uid="{00000000-0005-0000-0000-0000D1030000}"/>
    <cellStyle name="40% - Accent3 14 2 3" xfId="1017" xr:uid="{00000000-0005-0000-0000-0000D2030000}"/>
    <cellStyle name="40% - Accent3 14 3" xfId="1018" xr:uid="{00000000-0005-0000-0000-0000D3030000}"/>
    <cellStyle name="40% - Accent3 14 3 2" xfId="1019" xr:uid="{00000000-0005-0000-0000-0000D4030000}"/>
    <cellStyle name="40% - Accent3 14 3 3" xfId="1020" xr:uid="{00000000-0005-0000-0000-0000D5030000}"/>
    <cellStyle name="40% - Accent3 2" xfId="1021" xr:uid="{00000000-0005-0000-0000-0000D6030000}"/>
    <cellStyle name="40% - Accent3 2 2" xfId="1022" xr:uid="{00000000-0005-0000-0000-0000D7030000}"/>
    <cellStyle name="40% - Accent3 2 2 2" xfId="1023" xr:uid="{00000000-0005-0000-0000-0000D8030000}"/>
    <cellStyle name="40% - Accent3 2 2 3" xfId="1024" xr:uid="{00000000-0005-0000-0000-0000D9030000}"/>
    <cellStyle name="40% - Accent3 2 3" xfId="1025" xr:uid="{00000000-0005-0000-0000-0000DA030000}"/>
    <cellStyle name="40% - Accent3 2 3 2" xfId="1026" xr:uid="{00000000-0005-0000-0000-0000DB030000}"/>
    <cellStyle name="40% - Accent3 2 3 3" xfId="1027" xr:uid="{00000000-0005-0000-0000-0000DC030000}"/>
    <cellStyle name="40% - Accent3 2 4" xfId="1028" xr:uid="{00000000-0005-0000-0000-0000DD030000}"/>
    <cellStyle name="40% - Accent3 2 4 2" xfId="1029" xr:uid="{00000000-0005-0000-0000-0000DE030000}"/>
    <cellStyle name="40% - Accent3 2 4 3" xfId="1030" xr:uid="{00000000-0005-0000-0000-0000DF030000}"/>
    <cellStyle name="40% - Accent3 2 5" xfId="1031" xr:uid="{00000000-0005-0000-0000-0000E0030000}"/>
    <cellStyle name="40% - Accent3 2 5 2" xfId="1032" xr:uid="{00000000-0005-0000-0000-0000E1030000}"/>
    <cellStyle name="40% - Accent3 2 5 3" xfId="1033" xr:uid="{00000000-0005-0000-0000-0000E2030000}"/>
    <cellStyle name="40% - Accent3 3" xfId="1034" xr:uid="{00000000-0005-0000-0000-0000E3030000}"/>
    <cellStyle name="40% - Accent3 3 2" xfId="1035" xr:uid="{00000000-0005-0000-0000-0000E4030000}"/>
    <cellStyle name="40% - Accent3 3 2 2" xfId="1036" xr:uid="{00000000-0005-0000-0000-0000E5030000}"/>
    <cellStyle name="40% - Accent3 3 2 3" xfId="1037" xr:uid="{00000000-0005-0000-0000-0000E6030000}"/>
    <cellStyle name="40% - Accent3 3 3" xfId="1038" xr:uid="{00000000-0005-0000-0000-0000E7030000}"/>
    <cellStyle name="40% - Accent3 3 3 2" xfId="1039" xr:uid="{00000000-0005-0000-0000-0000E8030000}"/>
    <cellStyle name="40% - Accent3 3 3 3" xfId="1040" xr:uid="{00000000-0005-0000-0000-0000E9030000}"/>
    <cellStyle name="40% - Accent3 3 4" xfId="1041" xr:uid="{00000000-0005-0000-0000-0000EA030000}"/>
    <cellStyle name="40% - Accent3 3 5" xfId="1042" xr:uid="{00000000-0005-0000-0000-0000EB030000}"/>
    <cellStyle name="40% - Accent3 4" xfId="1043" xr:uid="{00000000-0005-0000-0000-0000EC030000}"/>
    <cellStyle name="40% - Accent3 4 2" xfId="1044" xr:uid="{00000000-0005-0000-0000-0000ED030000}"/>
    <cellStyle name="40% - Accent3 4 2 2" xfId="1045" xr:uid="{00000000-0005-0000-0000-0000EE030000}"/>
    <cellStyle name="40% - Accent3 4 2 3" xfId="1046" xr:uid="{00000000-0005-0000-0000-0000EF030000}"/>
    <cellStyle name="40% - Accent3 4 3" xfId="1047" xr:uid="{00000000-0005-0000-0000-0000F0030000}"/>
    <cellStyle name="40% - Accent3 4 3 2" xfId="1048" xr:uid="{00000000-0005-0000-0000-0000F1030000}"/>
    <cellStyle name="40% - Accent3 4 3 3" xfId="1049" xr:uid="{00000000-0005-0000-0000-0000F2030000}"/>
    <cellStyle name="40% - Accent3 4 4" xfId="1050" xr:uid="{00000000-0005-0000-0000-0000F3030000}"/>
    <cellStyle name="40% - Accent3 4 5" xfId="1051" xr:uid="{00000000-0005-0000-0000-0000F4030000}"/>
    <cellStyle name="40% - Accent3 5" xfId="1052" xr:uid="{00000000-0005-0000-0000-0000F5030000}"/>
    <cellStyle name="40% - Accent3 5 2" xfId="1053" xr:uid="{00000000-0005-0000-0000-0000F6030000}"/>
    <cellStyle name="40% - Accent3 5 2 2" xfId="1054" xr:uid="{00000000-0005-0000-0000-0000F7030000}"/>
    <cellStyle name="40% - Accent3 5 2 3" xfId="1055" xr:uid="{00000000-0005-0000-0000-0000F8030000}"/>
    <cellStyle name="40% - Accent3 5 3" xfId="1056" xr:uid="{00000000-0005-0000-0000-0000F9030000}"/>
    <cellStyle name="40% - Accent3 5 3 2" xfId="1057" xr:uid="{00000000-0005-0000-0000-0000FA030000}"/>
    <cellStyle name="40% - Accent3 5 3 3" xfId="1058" xr:uid="{00000000-0005-0000-0000-0000FB030000}"/>
    <cellStyle name="40% - Accent3 5 4" xfId="1059" xr:uid="{00000000-0005-0000-0000-0000FC030000}"/>
    <cellStyle name="40% - Accent3 5 5" xfId="1060" xr:uid="{00000000-0005-0000-0000-0000FD030000}"/>
    <cellStyle name="40% - Accent3 6" xfId="1061" xr:uid="{00000000-0005-0000-0000-0000FE030000}"/>
    <cellStyle name="40% - Accent3 6 2" xfId="1062" xr:uid="{00000000-0005-0000-0000-0000FF030000}"/>
    <cellStyle name="40% - Accent3 6 2 2" xfId="1063" xr:uid="{00000000-0005-0000-0000-000000040000}"/>
    <cellStyle name="40% - Accent3 6 2 3" xfId="1064" xr:uid="{00000000-0005-0000-0000-000001040000}"/>
    <cellStyle name="40% - Accent3 6 3" xfId="1065" xr:uid="{00000000-0005-0000-0000-000002040000}"/>
    <cellStyle name="40% - Accent3 6 3 2" xfId="1066" xr:uid="{00000000-0005-0000-0000-000003040000}"/>
    <cellStyle name="40% - Accent3 6 3 3" xfId="1067" xr:uid="{00000000-0005-0000-0000-000004040000}"/>
    <cellStyle name="40% - Accent3 6 4" xfId="1068" xr:uid="{00000000-0005-0000-0000-000005040000}"/>
    <cellStyle name="40% - Accent3 6 5" xfId="1069" xr:uid="{00000000-0005-0000-0000-000006040000}"/>
    <cellStyle name="40% - Accent3 7" xfId="1070" xr:uid="{00000000-0005-0000-0000-000007040000}"/>
    <cellStyle name="40% - Accent3 7 2" xfId="1071" xr:uid="{00000000-0005-0000-0000-000008040000}"/>
    <cellStyle name="40% - Accent3 7 2 2" xfId="1072" xr:uid="{00000000-0005-0000-0000-000009040000}"/>
    <cellStyle name="40% - Accent3 7 2 3" xfId="1073" xr:uid="{00000000-0005-0000-0000-00000A040000}"/>
    <cellStyle name="40% - Accent3 7 3" xfId="1074" xr:uid="{00000000-0005-0000-0000-00000B040000}"/>
    <cellStyle name="40% - Accent3 7 3 2" xfId="1075" xr:uid="{00000000-0005-0000-0000-00000C040000}"/>
    <cellStyle name="40% - Accent3 7 3 3" xfId="1076" xr:uid="{00000000-0005-0000-0000-00000D040000}"/>
    <cellStyle name="40% - Accent3 7 4" xfId="1077" xr:uid="{00000000-0005-0000-0000-00000E040000}"/>
    <cellStyle name="40% - Accent3 7 5" xfId="1078" xr:uid="{00000000-0005-0000-0000-00000F040000}"/>
    <cellStyle name="40% - Accent3 8" xfId="1079" xr:uid="{00000000-0005-0000-0000-000010040000}"/>
    <cellStyle name="40% - Accent3 8 2" xfId="1080" xr:uid="{00000000-0005-0000-0000-000011040000}"/>
    <cellStyle name="40% - Accent3 8 2 2" xfId="1081" xr:uid="{00000000-0005-0000-0000-000012040000}"/>
    <cellStyle name="40% - Accent3 8 2 3" xfId="1082" xr:uid="{00000000-0005-0000-0000-000013040000}"/>
    <cellStyle name="40% - Accent3 8 3" xfId="1083" xr:uid="{00000000-0005-0000-0000-000014040000}"/>
    <cellStyle name="40% - Accent3 8 3 2" xfId="1084" xr:uid="{00000000-0005-0000-0000-000015040000}"/>
    <cellStyle name="40% - Accent3 8 3 3" xfId="1085" xr:uid="{00000000-0005-0000-0000-000016040000}"/>
    <cellStyle name="40% - Accent3 8 4" xfId="1086" xr:uid="{00000000-0005-0000-0000-000017040000}"/>
    <cellStyle name="40% - Accent3 8 5" xfId="1087" xr:uid="{00000000-0005-0000-0000-000018040000}"/>
    <cellStyle name="40% - Accent3 9" xfId="1088" xr:uid="{00000000-0005-0000-0000-000019040000}"/>
    <cellStyle name="40% - Accent3 9 2" xfId="1089" xr:uid="{00000000-0005-0000-0000-00001A040000}"/>
    <cellStyle name="40% - Accent3 9 2 2" xfId="1090" xr:uid="{00000000-0005-0000-0000-00001B040000}"/>
    <cellStyle name="40% - Accent3 9 2 3" xfId="1091" xr:uid="{00000000-0005-0000-0000-00001C040000}"/>
    <cellStyle name="40% - Accent3 9 3" xfId="1092" xr:uid="{00000000-0005-0000-0000-00001D040000}"/>
    <cellStyle name="40% - Accent3 9 3 2" xfId="1093" xr:uid="{00000000-0005-0000-0000-00001E040000}"/>
    <cellStyle name="40% - Accent3 9 3 3" xfId="1094" xr:uid="{00000000-0005-0000-0000-00001F040000}"/>
    <cellStyle name="40% - Accent3 9 4" xfId="1095" xr:uid="{00000000-0005-0000-0000-000020040000}"/>
    <cellStyle name="40% - Accent3 9 5" xfId="1096" xr:uid="{00000000-0005-0000-0000-000021040000}"/>
    <cellStyle name="40% - Accent4 10" xfId="1097" xr:uid="{00000000-0005-0000-0000-000022040000}"/>
    <cellStyle name="40% - Accent4 10 2" xfId="1098" xr:uid="{00000000-0005-0000-0000-000023040000}"/>
    <cellStyle name="40% - Accent4 10 2 2" xfId="1099" xr:uid="{00000000-0005-0000-0000-000024040000}"/>
    <cellStyle name="40% - Accent4 10 2 3" xfId="1100" xr:uid="{00000000-0005-0000-0000-000025040000}"/>
    <cellStyle name="40% - Accent4 10 3" xfId="1101" xr:uid="{00000000-0005-0000-0000-000026040000}"/>
    <cellStyle name="40% - Accent4 10 3 2" xfId="1102" xr:uid="{00000000-0005-0000-0000-000027040000}"/>
    <cellStyle name="40% - Accent4 10 3 3" xfId="1103" xr:uid="{00000000-0005-0000-0000-000028040000}"/>
    <cellStyle name="40% - Accent4 10 4" xfId="1104" xr:uid="{00000000-0005-0000-0000-000029040000}"/>
    <cellStyle name="40% - Accent4 10 5" xfId="1105" xr:uid="{00000000-0005-0000-0000-00002A040000}"/>
    <cellStyle name="40% - Accent4 11" xfId="1106" xr:uid="{00000000-0005-0000-0000-00002B040000}"/>
    <cellStyle name="40% - Accent4 11 2" xfId="1107" xr:uid="{00000000-0005-0000-0000-00002C040000}"/>
    <cellStyle name="40% - Accent4 11 2 2" xfId="1108" xr:uid="{00000000-0005-0000-0000-00002D040000}"/>
    <cellStyle name="40% - Accent4 11 2 3" xfId="1109" xr:uid="{00000000-0005-0000-0000-00002E040000}"/>
    <cellStyle name="40% - Accent4 11 3" xfId="1110" xr:uid="{00000000-0005-0000-0000-00002F040000}"/>
    <cellStyle name="40% - Accent4 11 3 2" xfId="1111" xr:uid="{00000000-0005-0000-0000-000030040000}"/>
    <cellStyle name="40% - Accent4 11 3 3" xfId="1112" xr:uid="{00000000-0005-0000-0000-000031040000}"/>
    <cellStyle name="40% - Accent4 11 4" xfId="1113" xr:uid="{00000000-0005-0000-0000-000032040000}"/>
    <cellStyle name="40% - Accent4 11 5" xfId="1114" xr:uid="{00000000-0005-0000-0000-000033040000}"/>
    <cellStyle name="40% - Accent4 12" xfId="1115" xr:uid="{00000000-0005-0000-0000-000034040000}"/>
    <cellStyle name="40% - Accent4 12 2" xfId="1116" xr:uid="{00000000-0005-0000-0000-000035040000}"/>
    <cellStyle name="40% - Accent4 12 2 2" xfId="1117" xr:uid="{00000000-0005-0000-0000-000036040000}"/>
    <cellStyle name="40% - Accent4 12 2 3" xfId="1118" xr:uid="{00000000-0005-0000-0000-000037040000}"/>
    <cellStyle name="40% - Accent4 12 3" xfId="1119" xr:uid="{00000000-0005-0000-0000-000038040000}"/>
    <cellStyle name="40% - Accent4 12 3 2" xfId="1120" xr:uid="{00000000-0005-0000-0000-000039040000}"/>
    <cellStyle name="40% - Accent4 12 3 3" xfId="1121" xr:uid="{00000000-0005-0000-0000-00003A040000}"/>
    <cellStyle name="40% - Accent4 12 4" xfId="1122" xr:uid="{00000000-0005-0000-0000-00003B040000}"/>
    <cellStyle name="40% - Accent4 12 5" xfId="1123" xr:uid="{00000000-0005-0000-0000-00003C040000}"/>
    <cellStyle name="40% - Accent4 13" xfId="1124" xr:uid="{00000000-0005-0000-0000-00003D040000}"/>
    <cellStyle name="40% - Accent4 13 2" xfId="1125" xr:uid="{00000000-0005-0000-0000-00003E040000}"/>
    <cellStyle name="40% - Accent4 13 2 2" xfId="1126" xr:uid="{00000000-0005-0000-0000-00003F040000}"/>
    <cellStyle name="40% - Accent4 13 2 3" xfId="1127" xr:uid="{00000000-0005-0000-0000-000040040000}"/>
    <cellStyle name="40% - Accent4 13 3" xfId="1128" xr:uid="{00000000-0005-0000-0000-000041040000}"/>
    <cellStyle name="40% - Accent4 13 3 2" xfId="1129" xr:uid="{00000000-0005-0000-0000-000042040000}"/>
    <cellStyle name="40% - Accent4 13 3 3" xfId="1130" xr:uid="{00000000-0005-0000-0000-000043040000}"/>
    <cellStyle name="40% - Accent4 14 2" xfId="1131" xr:uid="{00000000-0005-0000-0000-000044040000}"/>
    <cellStyle name="40% - Accent4 14 2 2" xfId="1132" xr:uid="{00000000-0005-0000-0000-000045040000}"/>
    <cellStyle name="40% - Accent4 14 2 3" xfId="1133" xr:uid="{00000000-0005-0000-0000-000046040000}"/>
    <cellStyle name="40% - Accent4 14 3" xfId="1134" xr:uid="{00000000-0005-0000-0000-000047040000}"/>
    <cellStyle name="40% - Accent4 14 3 2" xfId="1135" xr:uid="{00000000-0005-0000-0000-000048040000}"/>
    <cellStyle name="40% - Accent4 14 3 3" xfId="1136" xr:uid="{00000000-0005-0000-0000-000049040000}"/>
    <cellStyle name="40% - Accent4 2" xfId="1137" xr:uid="{00000000-0005-0000-0000-00004A040000}"/>
    <cellStyle name="40% - Accent4 2 2" xfId="1138" xr:uid="{00000000-0005-0000-0000-00004B040000}"/>
    <cellStyle name="40% - Accent4 2 2 2" xfId="1139" xr:uid="{00000000-0005-0000-0000-00004C040000}"/>
    <cellStyle name="40% - Accent4 2 2 3" xfId="1140" xr:uid="{00000000-0005-0000-0000-00004D040000}"/>
    <cellStyle name="40% - Accent4 2 3" xfId="1141" xr:uid="{00000000-0005-0000-0000-00004E040000}"/>
    <cellStyle name="40% - Accent4 2 3 2" xfId="1142" xr:uid="{00000000-0005-0000-0000-00004F040000}"/>
    <cellStyle name="40% - Accent4 2 3 3" xfId="1143" xr:uid="{00000000-0005-0000-0000-000050040000}"/>
    <cellStyle name="40% - Accent4 2 4" xfId="1144" xr:uid="{00000000-0005-0000-0000-000051040000}"/>
    <cellStyle name="40% - Accent4 2 4 2" xfId="1145" xr:uid="{00000000-0005-0000-0000-000052040000}"/>
    <cellStyle name="40% - Accent4 2 4 3" xfId="1146" xr:uid="{00000000-0005-0000-0000-000053040000}"/>
    <cellStyle name="40% - Accent4 2 5" xfId="1147" xr:uid="{00000000-0005-0000-0000-000054040000}"/>
    <cellStyle name="40% - Accent4 2 5 2" xfId="1148" xr:uid="{00000000-0005-0000-0000-000055040000}"/>
    <cellStyle name="40% - Accent4 2 5 3" xfId="1149" xr:uid="{00000000-0005-0000-0000-000056040000}"/>
    <cellStyle name="40% - Accent4 3" xfId="1150" xr:uid="{00000000-0005-0000-0000-000057040000}"/>
    <cellStyle name="40% - Accent4 3 2" xfId="1151" xr:uid="{00000000-0005-0000-0000-000058040000}"/>
    <cellStyle name="40% - Accent4 3 2 2" xfId="1152" xr:uid="{00000000-0005-0000-0000-000059040000}"/>
    <cellStyle name="40% - Accent4 3 2 3" xfId="1153" xr:uid="{00000000-0005-0000-0000-00005A040000}"/>
    <cellStyle name="40% - Accent4 3 3" xfId="1154" xr:uid="{00000000-0005-0000-0000-00005B040000}"/>
    <cellStyle name="40% - Accent4 3 3 2" xfId="1155" xr:uid="{00000000-0005-0000-0000-00005C040000}"/>
    <cellStyle name="40% - Accent4 3 3 3" xfId="1156" xr:uid="{00000000-0005-0000-0000-00005D040000}"/>
    <cellStyle name="40% - Accent4 3 4" xfId="1157" xr:uid="{00000000-0005-0000-0000-00005E040000}"/>
    <cellStyle name="40% - Accent4 3 5" xfId="1158" xr:uid="{00000000-0005-0000-0000-00005F040000}"/>
    <cellStyle name="40% - Accent4 4" xfId="1159" xr:uid="{00000000-0005-0000-0000-000060040000}"/>
    <cellStyle name="40% - Accent4 4 2" xfId="1160" xr:uid="{00000000-0005-0000-0000-000061040000}"/>
    <cellStyle name="40% - Accent4 4 2 2" xfId="1161" xr:uid="{00000000-0005-0000-0000-000062040000}"/>
    <cellStyle name="40% - Accent4 4 2 3" xfId="1162" xr:uid="{00000000-0005-0000-0000-000063040000}"/>
    <cellStyle name="40% - Accent4 4 3" xfId="1163" xr:uid="{00000000-0005-0000-0000-000064040000}"/>
    <cellStyle name="40% - Accent4 4 3 2" xfId="1164" xr:uid="{00000000-0005-0000-0000-000065040000}"/>
    <cellStyle name="40% - Accent4 4 3 3" xfId="1165" xr:uid="{00000000-0005-0000-0000-000066040000}"/>
    <cellStyle name="40% - Accent4 4 4" xfId="1166" xr:uid="{00000000-0005-0000-0000-000067040000}"/>
    <cellStyle name="40% - Accent4 4 5" xfId="1167" xr:uid="{00000000-0005-0000-0000-000068040000}"/>
    <cellStyle name="40% - Accent4 5" xfId="1168" xr:uid="{00000000-0005-0000-0000-000069040000}"/>
    <cellStyle name="40% - Accent4 5 2" xfId="1169" xr:uid="{00000000-0005-0000-0000-00006A040000}"/>
    <cellStyle name="40% - Accent4 5 2 2" xfId="1170" xr:uid="{00000000-0005-0000-0000-00006B040000}"/>
    <cellStyle name="40% - Accent4 5 2 3" xfId="1171" xr:uid="{00000000-0005-0000-0000-00006C040000}"/>
    <cellStyle name="40% - Accent4 5 3" xfId="1172" xr:uid="{00000000-0005-0000-0000-00006D040000}"/>
    <cellStyle name="40% - Accent4 5 3 2" xfId="1173" xr:uid="{00000000-0005-0000-0000-00006E040000}"/>
    <cellStyle name="40% - Accent4 5 3 3" xfId="1174" xr:uid="{00000000-0005-0000-0000-00006F040000}"/>
    <cellStyle name="40% - Accent4 5 4" xfId="1175" xr:uid="{00000000-0005-0000-0000-000070040000}"/>
    <cellStyle name="40% - Accent4 5 5" xfId="1176" xr:uid="{00000000-0005-0000-0000-000071040000}"/>
    <cellStyle name="40% - Accent4 6" xfId="1177" xr:uid="{00000000-0005-0000-0000-000072040000}"/>
    <cellStyle name="40% - Accent4 6 2" xfId="1178" xr:uid="{00000000-0005-0000-0000-000073040000}"/>
    <cellStyle name="40% - Accent4 6 2 2" xfId="1179" xr:uid="{00000000-0005-0000-0000-000074040000}"/>
    <cellStyle name="40% - Accent4 6 2 3" xfId="1180" xr:uid="{00000000-0005-0000-0000-000075040000}"/>
    <cellStyle name="40% - Accent4 6 3" xfId="1181" xr:uid="{00000000-0005-0000-0000-000076040000}"/>
    <cellStyle name="40% - Accent4 6 3 2" xfId="1182" xr:uid="{00000000-0005-0000-0000-000077040000}"/>
    <cellStyle name="40% - Accent4 6 3 3" xfId="1183" xr:uid="{00000000-0005-0000-0000-000078040000}"/>
    <cellStyle name="40% - Accent4 6 4" xfId="1184" xr:uid="{00000000-0005-0000-0000-000079040000}"/>
    <cellStyle name="40% - Accent4 6 5" xfId="1185" xr:uid="{00000000-0005-0000-0000-00007A040000}"/>
    <cellStyle name="40% - Accent4 7" xfId="1186" xr:uid="{00000000-0005-0000-0000-00007B040000}"/>
    <cellStyle name="40% - Accent4 7 2" xfId="1187" xr:uid="{00000000-0005-0000-0000-00007C040000}"/>
    <cellStyle name="40% - Accent4 7 2 2" xfId="1188" xr:uid="{00000000-0005-0000-0000-00007D040000}"/>
    <cellStyle name="40% - Accent4 7 2 3" xfId="1189" xr:uid="{00000000-0005-0000-0000-00007E040000}"/>
    <cellStyle name="40% - Accent4 7 3" xfId="1190" xr:uid="{00000000-0005-0000-0000-00007F040000}"/>
    <cellStyle name="40% - Accent4 7 3 2" xfId="1191" xr:uid="{00000000-0005-0000-0000-000080040000}"/>
    <cellStyle name="40% - Accent4 7 3 3" xfId="1192" xr:uid="{00000000-0005-0000-0000-000081040000}"/>
    <cellStyle name="40% - Accent4 7 4" xfId="1193" xr:uid="{00000000-0005-0000-0000-000082040000}"/>
    <cellStyle name="40% - Accent4 7 5" xfId="1194" xr:uid="{00000000-0005-0000-0000-000083040000}"/>
    <cellStyle name="40% - Accent4 8" xfId="1195" xr:uid="{00000000-0005-0000-0000-000084040000}"/>
    <cellStyle name="40% - Accent4 8 2" xfId="1196" xr:uid="{00000000-0005-0000-0000-000085040000}"/>
    <cellStyle name="40% - Accent4 8 2 2" xfId="1197" xr:uid="{00000000-0005-0000-0000-000086040000}"/>
    <cellStyle name="40% - Accent4 8 2 3" xfId="1198" xr:uid="{00000000-0005-0000-0000-000087040000}"/>
    <cellStyle name="40% - Accent4 8 3" xfId="1199" xr:uid="{00000000-0005-0000-0000-000088040000}"/>
    <cellStyle name="40% - Accent4 8 3 2" xfId="1200" xr:uid="{00000000-0005-0000-0000-000089040000}"/>
    <cellStyle name="40% - Accent4 8 3 3" xfId="1201" xr:uid="{00000000-0005-0000-0000-00008A040000}"/>
    <cellStyle name="40% - Accent4 8 4" xfId="1202" xr:uid="{00000000-0005-0000-0000-00008B040000}"/>
    <cellStyle name="40% - Accent4 8 5" xfId="1203" xr:uid="{00000000-0005-0000-0000-00008C040000}"/>
    <cellStyle name="40% - Accent4 9" xfId="1204" xr:uid="{00000000-0005-0000-0000-00008D040000}"/>
    <cellStyle name="40% - Accent4 9 2" xfId="1205" xr:uid="{00000000-0005-0000-0000-00008E040000}"/>
    <cellStyle name="40% - Accent4 9 2 2" xfId="1206" xr:uid="{00000000-0005-0000-0000-00008F040000}"/>
    <cellStyle name="40% - Accent4 9 2 3" xfId="1207" xr:uid="{00000000-0005-0000-0000-000090040000}"/>
    <cellStyle name="40% - Accent4 9 3" xfId="1208" xr:uid="{00000000-0005-0000-0000-000091040000}"/>
    <cellStyle name="40% - Accent4 9 3 2" xfId="1209" xr:uid="{00000000-0005-0000-0000-000092040000}"/>
    <cellStyle name="40% - Accent4 9 3 3" xfId="1210" xr:uid="{00000000-0005-0000-0000-000093040000}"/>
    <cellStyle name="40% - Accent4 9 4" xfId="1211" xr:uid="{00000000-0005-0000-0000-000094040000}"/>
    <cellStyle name="40% - Accent4 9 5" xfId="1212" xr:uid="{00000000-0005-0000-0000-000095040000}"/>
    <cellStyle name="40% - Accent5 10" xfId="1213" xr:uid="{00000000-0005-0000-0000-000096040000}"/>
    <cellStyle name="40% - Accent5 10 2" xfId="1214" xr:uid="{00000000-0005-0000-0000-000097040000}"/>
    <cellStyle name="40% - Accent5 10 2 2" xfId="1215" xr:uid="{00000000-0005-0000-0000-000098040000}"/>
    <cellStyle name="40% - Accent5 10 2 3" xfId="1216" xr:uid="{00000000-0005-0000-0000-000099040000}"/>
    <cellStyle name="40% - Accent5 10 3" xfId="1217" xr:uid="{00000000-0005-0000-0000-00009A040000}"/>
    <cellStyle name="40% - Accent5 10 3 2" xfId="1218" xr:uid="{00000000-0005-0000-0000-00009B040000}"/>
    <cellStyle name="40% - Accent5 10 3 3" xfId="1219" xr:uid="{00000000-0005-0000-0000-00009C040000}"/>
    <cellStyle name="40% - Accent5 10 4" xfId="1220" xr:uid="{00000000-0005-0000-0000-00009D040000}"/>
    <cellStyle name="40% - Accent5 10 5" xfId="1221" xr:uid="{00000000-0005-0000-0000-00009E040000}"/>
    <cellStyle name="40% - Accent5 11" xfId="1222" xr:uid="{00000000-0005-0000-0000-00009F040000}"/>
    <cellStyle name="40% - Accent5 11 2" xfId="1223" xr:uid="{00000000-0005-0000-0000-0000A0040000}"/>
    <cellStyle name="40% - Accent5 11 2 2" xfId="1224" xr:uid="{00000000-0005-0000-0000-0000A1040000}"/>
    <cellStyle name="40% - Accent5 11 2 3" xfId="1225" xr:uid="{00000000-0005-0000-0000-0000A2040000}"/>
    <cellStyle name="40% - Accent5 11 3" xfId="1226" xr:uid="{00000000-0005-0000-0000-0000A3040000}"/>
    <cellStyle name="40% - Accent5 11 3 2" xfId="1227" xr:uid="{00000000-0005-0000-0000-0000A4040000}"/>
    <cellStyle name="40% - Accent5 11 3 3" xfId="1228" xr:uid="{00000000-0005-0000-0000-0000A5040000}"/>
    <cellStyle name="40% - Accent5 11 4" xfId="1229" xr:uid="{00000000-0005-0000-0000-0000A6040000}"/>
    <cellStyle name="40% - Accent5 11 5" xfId="1230" xr:uid="{00000000-0005-0000-0000-0000A7040000}"/>
    <cellStyle name="40% - Accent5 12" xfId="1231" xr:uid="{00000000-0005-0000-0000-0000A8040000}"/>
    <cellStyle name="40% - Accent5 12 2" xfId="1232" xr:uid="{00000000-0005-0000-0000-0000A9040000}"/>
    <cellStyle name="40% - Accent5 12 2 2" xfId="1233" xr:uid="{00000000-0005-0000-0000-0000AA040000}"/>
    <cellStyle name="40% - Accent5 12 2 3" xfId="1234" xr:uid="{00000000-0005-0000-0000-0000AB040000}"/>
    <cellStyle name="40% - Accent5 12 3" xfId="1235" xr:uid="{00000000-0005-0000-0000-0000AC040000}"/>
    <cellStyle name="40% - Accent5 12 3 2" xfId="1236" xr:uid="{00000000-0005-0000-0000-0000AD040000}"/>
    <cellStyle name="40% - Accent5 12 3 3" xfId="1237" xr:uid="{00000000-0005-0000-0000-0000AE040000}"/>
    <cellStyle name="40% - Accent5 12 4" xfId="1238" xr:uid="{00000000-0005-0000-0000-0000AF040000}"/>
    <cellStyle name="40% - Accent5 12 5" xfId="1239" xr:uid="{00000000-0005-0000-0000-0000B0040000}"/>
    <cellStyle name="40% - Accent5 13" xfId="1240" xr:uid="{00000000-0005-0000-0000-0000B1040000}"/>
    <cellStyle name="40% - Accent5 13 2" xfId="1241" xr:uid="{00000000-0005-0000-0000-0000B2040000}"/>
    <cellStyle name="40% - Accent5 13 2 2" xfId="1242" xr:uid="{00000000-0005-0000-0000-0000B3040000}"/>
    <cellStyle name="40% - Accent5 13 2 3" xfId="1243" xr:uid="{00000000-0005-0000-0000-0000B4040000}"/>
    <cellStyle name="40% - Accent5 13 3" xfId="1244" xr:uid="{00000000-0005-0000-0000-0000B5040000}"/>
    <cellStyle name="40% - Accent5 13 3 2" xfId="1245" xr:uid="{00000000-0005-0000-0000-0000B6040000}"/>
    <cellStyle name="40% - Accent5 13 3 3" xfId="1246" xr:uid="{00000000-0005-0000-0000-0000B7040000}"/>
    <cellStyle name="40% - Accent5 14 2" xfId="1247" xr:uid="{00000000-0005-0000-0000-0000B8040000}"/>
    <cellStyle name="40% - Accent5 14 2 2" xfId="1248" xr:uid="{00000000-0005-0000-0000-0000B9040000}"/>
    <cellStyle name="40% - Accent5 14 2 3" xfId="1249" xr:uid="{00000000-0005-0000-0000-0000BA040000}"/>
    <cellStyle name="40% - Accent5 14 3" xfId="1250" xr:uid="{00000000-0005-0000-0000-0000BB040000}"/>
    <cellStyle name="40% - Accent5 14 3 2" xfId="1251" xr:uid="{00000000-0005-0000-0000-0000BC040000}"/>
    <cellStyle name="40% - Accent5 14 3 3" xfId="1252" xr:uid="{00000000-0005-0000-0000-0000BD040000}"/>
    <cellStyle name="40% - Accent5 2" xfId="1253" xr:uid="{00000000-0005-0000-0000-0000BE040000}"/>
    <cellStyle name="40% - Accent5 2 2" xfId="1254" xr:uid="{00000000-0005-0000-0000-0000BF040000}"/>
    <cellStyle name="40% - Accent5 2 2 2" xfId="1255" xr:uid="{00000000-0005-0000-0000-0000C0040000}"/>
    <cellStyle name="40% - Accent5 2 2 3" xfId="1256" xr:uid="{00000000-0005-0000-0000-0000C1040000}"/>
    <cellStyle name="40% - Accent5 2 3" xfId="1257" xr:uid="{00000000-0005-0000-0000-0000C2040000}"/>
    <cellStyle name="40% - Accent5 2 3 2" xfId="1258" xr:uid="{00000000-0005-0000-0000-0000C3040000}"/>
    <cellStyle name="40% - Accent5 2 3 3" xfId="1259" xr:uid="{00000000-0005-0000-0000-0000C4040000}"/>
    <cellStyle name="40% - Accent5 2 4" xfId="1260" xr:uid="{00000000-0005-0000-0000-0000C5040000}"/>
    <cellStyle name="40% - Accent5 2 4 2" xfId="1261" xr:uid="{00000000-0005-0000-0000-0000C6040000}"/>
    <cellStyle name="40% - Accent5 2 4 3" xfId="1262" xr:uid="{00000000-0005-0000-0000-0000C7040000}"/>
    <cellStyle name="40% - Accent5 2 5" xfId="1263" xr:uid="{00000000-0005-0000-0000-0000C8040000}"/>
    <cellStyle name="40% - Accent5 2 5 2" xfId="1264" xr:uid="{00000000-0005-0000-0000-0000C9040000}"/>
    <cellStyle name="40% - Accent5 2 5 3" xfId="1265" xr:uid="{00000000-0005-0000-0000-0000CA040000}"/>
    <cellStyle name="40% - Accent5 3" xfId="1266" xr:uid="{00000000-0005-0000-0000-0000CB040000}"/>
    <cellStyle name="40% - Accent5 3 2" xfId="1267" xr:uid="{00000000-0005-0000-0000-0000CC040000}"/>
    <cellStyle name="40% - Accent5 3 2 2" xfId="1268" xr:uid="{00000000-0005-0000-0000-0000CD040000}"/>
    <cellStyle name="40% - Accent5 3 2 3" xfId="1269" xr:uid="{00000000-0005-0000-0000-0000CE040000}"/>
    <cellStyle name="40% - Accent5 3 3" xfId="1270" xr:uid="{00000000-0005-0000-0000-0000CF040000}"/>
    <cellStyle name="40% - Accent5 3 3 2" xfId="1271" xr:uid="{00000000-0005-0000-0000-0000D0040000}"/>
    <cellStyle name="40% - Accent5 3 3 3" xfId="1272" xr:uid="{00000000-0005-0000-0000-0000D1040000}"/>
    <cellStyle name="40% - Accent5 3 4" xfId="1273" xr:uid="{00000000-0005-0000-0000-0000D2040000}"/>
    <cellStyle name="40% - Accent5 3 5" xfId="1274" xr:uid="{00000000-0005-0000-0000-0000D3040000}"/>
    <cellStyle name="40% - Accent5 4" xfId="1275" xr:uid="{00000000-0005-0000-0000-0000D4040000}"/>
    <cellStyle name="40% - Accent5 4 2" xfId="1276" xr:uid="{00000000-0005-0000-0000-0000D5040000}"/>
    <cellStyle name="40% - Accent5 4 2 2" xfId="1277" xr:uid="{00000000-0005-0000-0000-0000D6040000}"/>
    <cellStyle name="40% - Accent5 4 2 3" xfId="1278" xr:uid="{00000000-0005-0000-0000-0000D7040000}"/>
    <cellStyle name="40% - Accent5 4 3" xfId="1279" xr:uid="{00000000-0005-0000-0000-0000D8040000}"/>
    <cellStyle name="40% - Accent5 4 3 2" xfId="1280" xr:uid="{00000000-0005-0000-0000-0000D9040000}"/>
    <cellStyle name="40% - Accent5 4 3 3" xfId="1281" xr:uid="{00000000-0005-0000-0000-0000DA040000}"/>
    <cellStyle name="40% - Accent5 4 4" xfId="1282" xr:uid="{00000000-0005-0000-0000-0000DB040000}"/>
    <cellStyle name="40% - Accent5 4 5" xfId="1283" xr:uid="{00000000-0005-0000-0000-0000DC040000}"/>
    <cellStyle name="40% - Accent5 5" xfId="1284" xr:uid="{00000000-0005-0000-0000-0000DD040000}"/>
    <cellStyle name="40% - Accent5 5 2" xfId="1285" xr:uid="{00000000-0005-0000-0000-0000DE040000}"/>
    <cellStyle name="40% - Accent5 5 2 2" xfId="1286" xr:uid="{00000000-0005-0000-0000-0000DF040000}"/>
    <cellStyle name="40% - Accent5 5 2 3" xfId="1287" xr:uid="{00000000-0005-0000-0000-0000E0040000}"/>
    <cellStyle name="40% - Accent5 5 3" xfId="1288" xr:uid="{00000000-0005-0000-0000-0000E1040000}"/>
    <cellStyle name="40% - Accent5 5 3 2" xfId="1289" xr:uid="{00000000-0005-0000-0000-0000E2040000}"/>
    <cellStyle name="40% - Accent5 5 3 3" xfId="1290" xr:uid="{00000000-0005-0000-0000-0000E3040000}"/>
    <cellStyle name="40% - Accent5 5 4" xfId="1291" xr:uid="{00000000-0005-0000-0000-0000E4040000}"/>
    <cellStyle name="40% - Accent5 5 5" xfId="1292" xr:uid="{00000000-0005-0000-0000-0000E5040000}"/>
    <cellStyle name="40% - Accent5 6" xfId="1293" xr:uid="{00000000-0005-0000-0000-0000E6040000}"/>
    <cellStyle name="40% - Accent5 6 2" xfId="1294" xr:uid="{00000000-0005-0000-0000-0000E7040000}"/>
    <cellStyle name="40% - Accent5 6 2 2" xfId="1295" xr:uid="{00000000-0005-0000-0000-0000E8040000}"/>
    <cellStyle name="40% - Accent5 6 2 3" xfId="1296" xr:uid="{00000000-0005-0000-0000-0000E9040000}"/>
    <cellStyle name="40% - Accent5 6 3" xfId="1297" xr:uid="{00000000-0005-0000-0000-0000EA040000}"/>
    <cellStyle name="40% - Accent5 6 3 2" xfId="1298" xr:uid="{00000000-0005-0000-0000-0000EB040000}"/>
    <cellStyle name="40% - Accent5 6 3 3" xfId="1299" xr:uid="{00000000-0005-0000-0000-0000EC040000}"/>
    <cellStyle name="40% - Accent5 6 4" xfId="1300" xr:uid="{00000000-0005-0000-0000-0000ED040000}"/>
    <cellStyle name="40% - Accent5 6 5" xfId="1301" xr:uid="{00000000-0005-0000-0000-0000EE040000}"/>
    <cellStyle name="40% - Accent5 7" xfId="1302" xr:uid="{00000000-0005-0000-0000-0000EF040000}"/>
    <cellStyle name="40% - Accent5 7 2" xfId="1303" xr:uid="{00000000-0005-0000-0000-0000F0040000}"/>
    <cellStyle name="40% - Accent5 7 2 2" xfId="1304" xr:uid="{00000000-0005-0000-0000-0000F1040000}"/>
    <cellStyle name="40% - Accent5 7 2 3" xfId="1305" xr:uid="{00000000-0005-0000-0000-0000F2040000}"/>
    <cellStyle name="40% - Accent5 7 3" xfId="1306" xr:uid="{00000000-0005-0000-0000-0000F3040000}"/>
    <cellStyle name="40% - Accent5 7 3 2" xfId="1307" xr:uid="{00000000-0005-0000-0000-0000F4040000}"/>
    <cellStyle name="40% - Accent5 7 3 3" xfId="1308" xr:uid="{00000000-0005-0000-0000-0000F5040000}"/>
    <cellStyle name="40% - Accent5 7 4" xfId="1309" xr:uid="{00000000-0005-0000-0000-0000F6040000}"/>
    <cellStyle name="40% - Accent5 7 5" xfId="1310" xr:uid="{00000000-0005-0000-0000-0000F7040000}"/>
    <cellStyle name="40% - Accent5 8" xfId="1311" xr:uid="{00000000-0005-0000-0000-0000F8040000}"/>
    <cellStyle name="40% - Accent5 8 2" xfId="1312" xr:uid="{00000000-0005-0000-0000-0000F9040000}"/>
    <cellStyle name="40% - Accent5 8 2 2" xfId="1313" xr:uid="{00000000-0005-0000-0000-0000FA040000}"/>
    <cellStyle name="40% - Accent5 8 2 3" xfId="1314" xr:uid="{00000000-0005-0000-0000-0000FB040000}"/>
    <cellStyle name="40% - Accent5 8 3" xfId="1315" xr:uid="{00000000-0005-0000-0000-0000FC040000}"/>
    <cellStyle name="40% - Accent5 8 3 2" xfId="1316" xr:uid="{00000000-0005-0000-0000-0000FD040000}"/>
    <cellStyle name="40% - Accent5 8 3 3" xfId="1317" xr:uid="{00000000-0005-0000-0000-0000FE040000}"/>
    <cellStyle name="40% - Accent5 8 4" xfId="1318" xr:uid="{00000000-0005-0000-0000-0000FF040000}"/>
    <cellStyle name="40% - Accent5 8 5" xfId="1319" xr:uid="{00000000-0005-0000-0000-000000050000}"/>
    <cellStyle name="40% - Accent5 9" xfId="1320" xr:uid="{00000000-0005-0000-0000-000001050000}"/>
    <cellStyle name="40% - Accent5 9 2" xfId="1321" xr:uid="{00000000-0005-0000-0000-000002050000}"/>
    <cellStyle name="40% - Accent5 9 2 2" xfId="1322" xr:uid="{00000000-0005-0000-0000-000003050000}"/>
    <cellStyle name="40% - Accent5 9 2 3" xfId="1323" xr:uid="{00000000-0005-0000-0000-000004050000}"/>
    <cellStyle name="40% - Accent5 9 3" xfId="1324" xr:uid="{00000000-0005-0000-0000-000005050000}"/>
    <cellStyle name="40% - Accent5 9 3 2" xfId="1325" xr:uid="{00000000-0005-0000-0000-000006050000}"/>
    <cellStyle name="40% - Accent5 9 3 3" xfId="1326" xr:uid="{00000000-0005-0000-0000-000007050000}"/>
    <cellStyle name="40% - Accent5 9 4" xfId="1327" xr:uid="{00000000-0005-0000-0000-000008050000}"/>
    <cellStyle name="40% - Accent5 9 5" xfId="1328" xr:uid="{00000000-0005-0000-0000-000009050000}"/>
    <cellStyle name="40% - Accent6 10" xfId="1329" xr:uid="{00000000-0005-0000-0000-00000A050000}"/>
    <cellStyle name="40% - Accent6 10 2" xfId="1330" xr:uid="{00000000-0005-0000-0000-00000B050000}"/>
    <cellStyle name="40% - Accent6 10 2 2" xfId="1331" xr:uid="{00000000-0005-0000-0000-00000C050000}"/>
    <cellStyle name="40% - Accent6 10 2 3" xfId="1332" xr:uid="{00000000-0005-0000-0000-00000D050000}"/>
    <cellStyle name="40% - Accent6 10 3" xfId="1333" xr:uid="{00000000-0005-0000-0000-00000E050000}"/>
    <cellStyle name="40% - Accent6 10 3 2" xfId="1334" xr:uid="{00000000-0005-0000-0000-00000F050000}"/>
    <cellStyle name="40% - Accent6 10 3 3" xfId="1335" xr:uid="{00000000-0005-0000-0000-000010050000}"/>
    <cellStyle name="40% - Accent6 10 4" xfId="1336" xr:uid="{00000000-0005-0000-0000-000011050000}"/>
    <cellStyle name="40% - Accent6 10 5" xfId="1337" xr:uid="{00000000-0005-0000-0000-000012050000}"/>
    <cellStyle name="40% - Accent6 11" xfId="1338" xr:uid="{00000000-0005-0000-0000-000013050000}"/>
    <cellStyle name="40% - Accent6 11 2" xfId="1339" xr:uid="{00000000-0005-0000-0000-000014050000}"/>
    <cellStyle name="40% - Accent6 11 2 2" xfId="1340" xr:uid="{00000000-0005-0000-0000-000015050000}"/>
    <cellStyle name="40% - Accent6 11 2 3" xfId="1341" xr:uid="{00000000-0005-0000-0000-000016050000}"/>
    <cellStyle name="40% - Accent6 11 3" xfId="1342" xr:uid="{00000000-0005-0000-0000-000017050000}"/>
    <cellStyle name="40% - Accent6 11 3 2" xfId="1343" xr:uid="{00000000-0005-0000-0000-000018050000}"/>
    <cellStyle name="40% - Accent6 11 3 3" xfId="1344" xr:uid="{00000000-0005-0000-0000-000019050000}"/>
    <cellStyle name="40% - Accent6 11 4" xfId="1345" xr:uid="{00000000-0005-0000-0000-00001A050000}"/>
    <cellStyle name="40% - Accent6 11 5" xfId="1346" xr:uid="{00000000-0005-0000-0000-00001B050000}"/>
    <cellStyle name="40% - Accent6 12" xfId="1347" xr:uid="{00000000-0005-0000-0000-00001C050000}"/>
    <cellStyle name="40% - Accent6 12 2" xfId="1348" xr:uid="{00000000-0005-0000-0000-00001D050000}"/>
    <cellStyle name="40% - Accent6 12 2 2" xfId="1349" xr:uid="{00000000-0005-0000-0000-00001E050000}"/>
    <cellStyle name="40% - Accent6 12 2 3" xfId="1350" xr:uid="{00000000-0005-0000-0000-00001F050000}"/>
    <cellStyle name="40% - Accent6 12 3" xfId="1351" xr:uid="{00000000-0005-0000-0000-000020050000}"/>
    <cellStyle name="40% - Accent6 12 3 2" xfId="1352" xr:uid="{00000000-0005-0000-0000-000021050000}"/>
    <cellStyle name="40% - Accent6 12 3 3" xfId="1353" xr:uid="{00000000-0005-0000-0000-000022050000}"/>
    <cellStyle name="40% - Accent6 12 4" xfId="1354" xr:uid="{00000000-0005-0000-0000-000023050000}"/>
    <cellStyle name="40% - Accent6 12 5" xfId="1355" xr:uid="{00000000-0005-0000-0000-000024050000}"/>
    <cellStyle name="40% - Accent6 13" xfId="1356" xr:uid="{00000000-0005-0000-0000-000025050000}"/>
    <cellStyle name="40% - Accent6 13 2" xfId="1357" xr:uid="{00000000-0005-0000-0000-000026050000}"/>
    <cellStyle name="40% - Accent6 13 2 2" xfId="1358" xr:uid="{00000000-0005-0000-0000-000027050000}"/>
    <cellStyle name="40% - Accent6 13 2 3" xfId="1359" xr:uid="{00000000-0005-0000-0000-000028050000}"/>
    <cellStyle name="40% - Accent6 13 3" xfId="1360" xr:uid="{00000000-0005-0000-0000-000029050000}"/>
    <cellStyle name="40% - Accent6 13 3 2" xfId="1361" xr:uid="{00000000-0005-0000-0000-00002A050000}"/>
    <cellStyle name="40% - Accent6 13 3 3" xfId="1362" xr:uid="{00000000-0005-0000-0000-00002B050000}"/>
    <cellStyle name="40% - Accent6 14 2" xfId="1363" xr:uid="{00000000-0005-0000-0000-00002C050000}"/>
    <cellStyle name="40% - Accent6 14 2 2" xfId="1364" xr:uid="{00000000-0005-0000-0000-00002D050000}"/>
    <cellStyle name="40% - Accent6 14 2 3" xfId="1365" xr:uid="{00000000-0005-0000-0000-00002E050000}"/>
    <cellStyle name="40% - Accent6 14 3" xfId="1366" xr:uid="{00000000-0005-0000-0000-00002F050000}"/>
    <cellStyle name="40% - Accent6 14 3 2" xfId="1367" xr:uid="{00000000-0005-0000-0000-000030050000}"/>
    <cellStyle name="40% - Accent6 14 3 3" xfId="1368" xr:uid="{00000000-0005-0000-0000-000031050000}"/>
    <cellStyle name="40% - Accent6 2" xfId="1369" xr:uid="{00000000-0005-0000-0000-000032050000}"/>
    <cellStyle name="40% - Accent6 2 2" xfId="1370" xr:uid="{00000000-0005-0000-0000-000033050000}"/>
    <cellStyle name="40% - Accent6 2 2 2" xfId="1371" xr:uid="{00000000-0005-0000-0000-000034050000}"/>
    <cellStyle name="40% - Accent6 2 2 3" xfId="1372" xr:uid="{00000000-0005-0000-0000-000035050000}"/>
    <cellStyle name="40% - Accent6 2 3" xfId="1373" xr:uid="{00000000-0005-0000-0000-000036050000}"/>
    <cellStyle name="40% - Accent6 2 3 2" xfId="1374" xr:uid="{00000000-0005-0000-0000-000037050000}"/>
    <cellStyle name="40% - Accent6 2 3 3" xfId="1375" xr:uid="{00000000-0005-0000-0000-000038050000}"/>
    <cellStyle name="40% - Accent6 2 4" xfId="1376" xr:uid="{00000000-0005-0000-0000-000039050000}"/>
    <cellStyle name="40% - Accent6 2 4 2" xfId="1377" xr:uid="{00000000-0005-0000-0000-00003A050000}"/>
    <cellStyle name="40% - Accent6 2 4 3" xfId="1378" xr:uid="{00000000-0005-0000-0000-00003B050000}"/>
    <cellStyle name="40% - Accent6 2 5" xfId="1379" xr:uid="{00000000-0005-0000-0000-00003C050000}"/>
    <cellStyle name="40% - Accent6 2 5 2" xfId="1380" xr:uid="{00000000-0005-0000-0000-00003D050000}"/>
    <cellStyle name="40% - Accent6 2 5 3" xfId="1381" xr:uid="{00000000-0005-0000-0000-00003E050000}"/>
    <cellStyle name="40% - Accent6 3" xfId="1382" xr:uid="{00000000-0005-0000-0000-00003F050000}"/>
    <cellStyle name="40% - Accent6 3 2" xfId="1383" xr:uid="{00000000-0005-0000-0000-000040050000}"/>
    <cellStyle name="40% - Accent6 3 2 2" xfId="1384" xr:uid="{00000000-0005-0000-0000-000041050000}"/>
    <cellStyle name="40% - Accent6 3 2 3" xfId="1385" xr:uid="{00000000-0005-0000-0000-000042050000}"/>
    <cellStyle name="40% - Accent6 3 3" xfId="1386" xr:uid="{00000000-0005-0000-0000-000043050000}"/>
    <cellStyle name="40% - Accent6 3 3 2" xfId="1387" xr:uid="{00000000-0005-0000-0000-000044050000}"/>
    <cellStyle name="40% - Accent6 3 3 3" xfId="1388" xr:uid="{00000000-0005-0000-0000-000045050000}"/>
    <cellStyle name="40% - Accent6 3 4" xfId="1389" xr:uid="{00000000-0005-0000-0000-000046050000}"/>
    <cellStyle name="40% - Accent6 3 5" xfId="1390" xr:uid="{00000000-0005-0000-0000-000047050000}"/>
    <cellStyle name="40% - Accent6 4" xfId="1391" xr:uid="{00000000-0005-0000-0000-000048050000}"/>
    <cellStyle name="40% - Accent6 4 2" xfId="1392" xr:uid="{00000000-0005-0000-0000-000049050000}"/>
    <cellStyle name="40% - Accent6 4 2 2" xfId="1393" xr:uid="{00000000-0005-0000-0000-00004A050000}"/>
    <cellStyle name="40% - Accent6 4 2 3" xfId="1394" xr:uid="{00000000-0005-0000-0000-00004B050000}"/>
    <cellStyle name="40% - Accent6 4 3" xfId="1395" xr:uid="{00000000-0005-0000-0000-00004C050000}"/>
    <cellStyle name="40% - Accent6 4 3 2" xfId="1396" xr:uid="{00000000-0005-0000-0000-00004D050000}"/>
    <cellStyle name="40% - Accent6 4 3 3" xfId="1397" xr:uid="{00000000-0005-0000-0000-00004E050000}"/>
    <cellStyle name="40% - Accent6 4 4" xfId="1398" xr:uid="{00000000-0005-0000-0000-00004F050000}"/>
    <cellStyle name="40% - Accent6 4 5" xfId="1399" xr:uid="{00000000-0005-0000-0000-000050050000}"/>
    <cellStyle name="40% - Accent6 5" xfId="1400" xr:uid="{00000000-0005-0000-0000-000051050000}"/>
    <cellStyle name="40% - Accent6 5 2" xfId="1401" xr:uid="{00000000-0005-0000-0000-000052050000}"/>
    <cellStyle name="40% - Accent6 5 2 2" xfId="1402" xr:uid="{00000000-0005-0000-0000-000053050000}"/>
    <cellStyle name="40% - Accent6 5 2 3" xfId="1403" xr:uid="{00000000-0005-0000-0000-000054050000}"/>
    <cellStyle name="40% - Accent6 5 3" xfId="1404" xr:uid="{00000000-0005-0000-0000-000055050000}"/>
    <cellStyle name="40% - Accent6 5 3 2" xfId="1405" xr:uid="{00000000-0005-0000-0000-000056050000}"/>
    <cellStyle name="40% - Accent6 5 3 3" xfId="1406" xr:uid="{00000000-0005-0000-0000-000057050000}"/>
    <cellStyle name="40% - Accent6 5 4" xfId="1407" xr:uid="{00000000-0005-0000-0000-000058050000}"/>
    <cellStyle name="40% - Accent6 5 5" xfId="1408" xr:uid="{00000000-0005-0000-0000-000059050000}"/>
    <cellStyle name="40% - Accent6 6" xfId="1409" xr:uid="{00000000-0005-0000-0000-00005A050000}"/>
    <cellStyle name="40% - Accent6 6 2" xfId="1410" xr:uid="{00000000-0005-0000-0000-00005B050000}"/>
    <cellStyle name="40% - Accent6 6 2 2" xfId="1411" xr:uid="{00000000-0005-0000-0000-00005C050000}"/>
    <cellStyle name="40% - Accent6 6 2 3" xfId="1412" xr:uid="{00000000-0005-0000-0000-00005D050000}"/>
    <cellStyle name="40% - Accent6 6 3" xfId="1413" xr:uid="{00000000-0005-0000-0000-00005E050000}"/>
    <cellStyle name="40% - Accent6 6 3 2" xfId="1414" xr:uid="{00000000-0005-0000-0000-00005F050000}"/>
    <cellStyle name="40% - Accent6 6 3 3" xfId="1415" xr:uid="{00000000-0005-0000-0000-000060050000}"/>
    <cellStyle name="40% - Accent6 6 4" xfId="1416" xr:uid="{00000000-0005-0000-0000-000061050000}"/>
    <cellStyle name="40% - Accent6 6 5" xfId="1417" xr:uid="{00000000-0005-0000-0000-000062050000}"/>
    <cellStyle name="40% - Accent6 7" xfId="1418" xr:uid="{00000000-0005-0000-0000-000063050000}"/>
    <cellStyle name="40% - Accent6 7 2" xfId="1419" xr:uid="{00000000-0005-0000-0000-000064050000}"/>
    <cellStyle name="40% - Accent6 7 2 2" xfId="1420" xr:uid="{00000000-0005-0000-0000-000065050000}"/>
    <cellStyle name="40% - Accent6 7 2 3" xfId="1421" xr:uid="{00000000-0005-0000-0000-000066050000}"/>
    <cellStyle name="40% - Accent6 7 3" xfId="1422" xr:uid="{00000000-0005-0000-0000-000067050000}"/>
    <cellStyle name="40% - Accent6 7 3 2" xfId="1423" xr:uid="{00000000-0005-0000-0000-000068050000}"/>
    <cellStyle name="40% - Accent6 7 3 3" xfId="1424" xr:uid="{00000000-0005-0000-0000-000069050000}"/>
    <cellStyle name="40% - Accent6 7 4" xfId="1425" xr:uid="{00000000-0005-0000-0000-00006A050000}"/>
    <cellStyle name="40% - Accent6 7 5" xfId="1426" xr:uid="{00000000-0005-0000-0000-00006B050000}"/>
    <cellStyle name="40% - Accent6 8" xfId="1427" xr:uid="{00000000-0005-0000-0000-00006C050000}"/>
    <cellStyle name="40% - Accent6 8 2" xfId="1428" xr:uid="{00000000-0005-0000-0000-00006D050000}"/>
    <cellStyle name="40% - Accent6 8 2 2" xfId="1429" xr:uid="{00000000-0005-0000-0000-00006E050000}"/>
    <cellStyle name="40% - Accent6 8 2 3" xfId="1430" xr:uid="{00000000-0005-0000-0000-00006F050000}"/>
    <cellStyle name="40% - Accent6 8 3" xfId="1431" xr:uid="{00000000-0005-0000-0000-000070050000}"/>
    <cellStyle name="40% - Accent6 8 3 2" xfId="1432" xr:uid="{00000000-0005-0000-0000-000071050000}"/>
    <cellStyle name="40% - Accent6 8 3 3" xfId="1433" xr:uid="{00000000-0005-0000-0000-000072050000}"/>
    <cellStyle name="40% - Accent6 8 4" xfId="1434" xr:uid="{00000000-0005-0000-0000-000073050000}"/>
    <cellStyle name="40% - Accent6 8 5" xfId="1435" xr:uid="{00000000-0005-0000-0000-000074050000}"/>
    <cellStyle name="40% - Accent6 9" xfId="1436" xr:uid="{00000000-0005-0000-0000-000075050000}"/>
    <cellStyle name="40% - Accent6 9 2" xfId="1437" xr:uid="{00000000-0005-0000-0000-000076050000}"/>
    <cellStyle name="40% - Accent6 9 2 2" xfId="1438" xr:uid="{00000000-0005-0000-0000-000077050000}"/>
    <cellStyle name="40% - Accent6 9 2 3" xfId="1439" xr:uid="{00000000-0005-0000-0000-000078050000}"/>
    <cellStyle name="40% - Accent6 9 3" xfId="1440" xr:uid="{00000000-0005-0000-0000-000079050000}"/>
    <cellStyle name="40% - Accent6 9 3 2" xfId="1441" xr:uid="{00000000-0005-0000-0000-00007A050000}"/>
    <cellStyle name="40% - Accent6 9 3 3" xfId="1442" xr:uid="{00000000-0005-0000-0000-00007B050000}"/>
    <cellStyle name="40% - Accent6 9 4" xfId="1443" xr:uid="{00000000-0005-0000-0000-00007C050000}"/>
    <cellStyle name="40% - Accent6 9 5" xfId="1444" xr:uid="{00000000-0005-0000-0000-00007D050000}"/>
    <cellStyle name="40% - Aksen1" xfId="1445" xr:uid="{00000000-0005-0000-0000-00007E050000}"/>
    <cellStyle name="40% - Aksen2" xfId="1446" xr:uid="{00000000-0005-0000-0000-00007F050000}"/>
    <cellStyle name="40% - Aksen3" xfId="1447" xr:uid="{00000000-0005-0000-0000-000080050000}"/>
    <cellStyle name="40% - Aksen4" xfId="1448" xr:uid="{00000000-0005-0000-0000-000081050000}"/>
    <cellStyle name="40% - Aksen5" xfId="1449" xr:uid="{00000000-0005-0000-0000-000082050000}"/>
    <cellStyle name="40% - Aksen6" xfId="1450" xr:uid="{00000000-0005-0000-0000-000083050000}"/>
    <cellStyle name="40% - 强调文字颜色 1" xfId="9" xr:uid="{00000000-0005-0000-0000-000084050000}"/>
    <cellStyle name="40% - 强调文字颜色 2" xfId="10" xr:uid="{00000000-0005-0000-0000-000085050000}"/>
    <cellStyle name="40% - 强调文字颜色 3" xfId="11" xr:uid="{00000000-0005-0000-0000-000086050000}"/>
    <cellStyle name="40% - 强调文字颜色 4" xfId="12" xr:uid="{00000000-0005-0000-0000-000087050000}"/>
    <cellStyle name="40% - 强调文字颜色 5" xfId="13" xr:uid="{00000000-0005-0000-0000-000088050000}"/>
    <cellStyle name="40% - 强调文字颜色 6" xfId="14" xr:uid="{00000000-0005-0000-0000-000089050000}"/>
    <cellStyle name="60% - Accent1 2" xfId="1451" xr:uid="{00000000-0005-0000-0000-00008A050000}"/>
    <cellStyle name="60% - Accent1 3" xfId="1452" xr:uid="{00000000-0005-0000-0000-00008B050000}"/>
    <cellStyle name="60% - Accent1 4" xfId="1453" xr:uid="{00000000-0005-0000-0000-00008C050000}"/>
    <cellStyle name="60% - Accent1 5" xfId="1454" xr:uid="{00000000-0005-0000-0000-00008D050000}"/>
    <cellStyle name="60% - Accent2 2" xfId="1455" xr:uid="{00000000-0005-0000-0000-00008E050000}"/>
    <cellStyle name="60% - Accent2 2 2" xfId="1456" xr:uid="{00000000-0005-0000-0000-00008F050000}"/>
    <cellStyle name="60% - Accent2 2 2 2" xfId="1457" xr:uid="{00000000-0005-0000-0000-000090050000}"/>
    <cellStyle name="60% - Accent2 2 3" xfId="1458" xr:uid="{00000000-0005-0000-0000-000091050000}"/>
    <cellStyle name="60% - Accent2 2 4" xfId="1459" xr:uid="{00000000-0005-0000-0000-000092050000}"/>
    <cellStyle name="60% - Accent2 3" xfId="1460" xr:uid="{00000000-0005-0000-0000-000093050000}"/>
    <cellStyle name="60% - Accent2 4" xfId="1461" xr:uid="{00000000-0005-0000-0000-000094050000}"/>
    <cellStyle name="60% - Accent3 2" xfId="1462" xr:uid="{00000000-0005-0000-0000-000095050000}"/>
    <cellStyle name="60% - Accent3 3" xfId="1463" xr:uid="{00000000-0005-0000-0000-000096050000}"/>
    <cellStyle name="60% - Accent3 4" xfId="1464" xr:uid="{00000000-0005-0000-0000-000097050000}"/>
    <cellStyle name="60% - Accent3 5" xfId="1465" xr:uid="{00000000-0005-0000-0000-000098050000}"/>
    <cellStyle name="60% - Accent4 2" xfId="1466" xr:uid="{00000000-0005-0000-0000-000099050000}"/>
    <cellStyle name="60% - Accent4 3" xfId="1467" xr:uid="{00000000-0005-0000-0000-00009A050000}"/>
    <cellStyle name="60% - Accent4 4" xfId="1468" xr:uid="{00000000-0005-0000-0000-00009B050000}"/>
    <cellStyle name="60% - Accent4 5" xfId="1469" xr:uid="{00000000-0005-0000-0000-00009C050000}"/>
    <cellStyle name="60% - Accent5 2" xfId="1470" xr:uid="{00000000-0005-0000-0000-00009D050000}"/>
    <cellStyle name="60% - Accent5 3" xfId="1471" xr:uid="{00000000-0005-0000-0000-00009E050000}"/>
    <cellStyle name="60% - Accent5 4" xfId="1472" xr:uid="{00000000-0005-0000-0000-00009F050000}"/>
    <cellStyle name="60% - Accent5 5" xfId="1473" xr:uid="{00000000-0005-0000-0000-0000A0050000}"/>
    <cellStyle name="60% - Accent6 2" xfId="1474" xr:uid="{00000000-0005-0000-0000-0000A1050000}"/>
    <cellStyle name="60% - Accent6 2 2" xfId="1475" xr:uid="{00000000-0005-0000-0000-0000A2050000}"/>
    <cellStyle name="60% - Accent6 2 2 2" xfId="1476" xr:uid="{00000000-0005-0000-0000-0000A3050000}"/>
    <cellStyle name="60% - Accent6 2 3" xfId="1477" xr:uid="{00000000-0005-0000-0000-0000A4050000}"/>
    <cellStyle name="60% - Accent6 2 4" xfId="1478" xr:uid="{00000000-0005-0000-0000-0000A5050000}"/>
    <cellStyle name="60% - Accent6 3" xfId="1479" xr:uid="{00000000-0005-0000-0000-0000A6050000}"/>
    <cellStyle name="60% - Accent6 4" xfId="1480" xr:uid="{00000000-0005-0000-0000-0000A7050000}"/>
    <cellStyle name="60% - Aksen1" xfId="1481" xr:uid="{00000000-0005-0000-0000-0000A8050000}"/>
    <cellStyle name="60% - Aksen2" xfId="1482" xr:uid="{00000000-0005-0000-0000-0000A9050000}"/>
    <cellStyle name="60% - Aksen3" xfId="1483" xr:uid="{00000000-0005-0000-0000-0000AA050000}"/>
    <cellStyle name="60% - Aksen4" xfId="1484" xr:uid="{00000000-0005-0000-0000-0000AB050000}"/>
    <cellStyle name="60% - Aksen5" xfId="1485" xr:uid="{00000000-0005-0000-0000-0000AC050000}"/>
    <cellStyle name="60% - Aksen6" xfId="1486" xr:uid="{00000000-0005-0000-0000-0000AD050000}"/>
    <cellStyle name="60% - 强调文字颜色 1" xfId="15" xr:uid="{00000000-0005-0000-0000-0000AE050000}"/>
    <cellStyle name="60% - 强调文字颜色 2" xfId="16" xr:uid="{00000000-0005-0000-0000-0000AF050000}"/>
    <cellStyle name="60% - 强调文字颜色 3" xfId="17" xr:uid="{00000000-0005-0000-0000-0000B0050000}"/>
    <cellStyle name="60% - 强调文字颜色 4" xfId="18" xr:uid="{00000000-0005-0000-0000-0000B1050000}"/>
    <cellStyle name="60% - 强调文字颜色 5" xfId="19" xr:uid="{00000000-0005-0000-0000-0000B2050000}"/>
    <cellStyle name="60% - 强调文字颜色 6" xfId="20" xr:uid="{00000000-0005-0000-0000-0000B3050000}"/>
    <cellStyle name="a" xfId="1487" xr:uid="{00000000-0005-0000-0000-0000B4050000}"/>
    <cellStyle name="Accent1 2" xfId="1488" xr:uid="{00000000-0005-0000-0000-0000B5050000}"/>
    <cellStyle name="Accent1 3" xfId="1489" xr:uid="{00000000-0005-0000-0000-0000B6050000}"/>
    <cellStyle name="Accent1 4" xfId="1490" xr:uid="{00000000-0005-0000-0000-0000B7050000}"/>
    <cellStyle name="Accent1 5" xfId="1491" xr:uid="{00000000-0005-0000-0000-0000B8050000}"/>
    <cellStyle name="Accent2 2" xfId="1492" xr:uid="{00000000-0005-0000-0000-0000B9050000}"/>
    <cellStyle name="Accent2 2 2" xfId="1493" xr:uid="{00000000-0005-0000-0000-0000BA050000}"/>
    <cellStyle name="Accent2 2 2 2" xfId="1494" xr:uid="{00000000-0005-0000-0000-0000BB050000}"/>
    <cellStyle name="Accent2 2 3" xfId="1495" xr:uid="{00000000-0005-0000-0000-0000BC050000}"/>
    <cellStyle name="Accent2 2 4" xfId="1496" xr:uid="{00000000-0005-0000-0000-0000BD050000}"/>
    <cellStyle name="Accent2 3" xfId="1497" xr:uid="{00000000-0005-0000-0000-0000BE050000}"/>
    <cellStyle name="Accent2 4" xfId="1498" xr:uid="{00000000-0005-0000-0000-0000BF050000}"/>
    <cellStyle name="Accent3 2" xfId="1499" xr:uid="{00000000-0005-0000-0000-0000C0050000}"/>
    <cellStyle name="Accent3 3" xfId="1500" xr:uid="{00000000-0005-0000-0000-0000C1050000}"/>
    <cellStyle name="Accent3 4" xfId="1501" xr:uid="{00000000-0005-0000-0000-0000C2050000}"/>
    <cellStyle name="Accent3 5" xfId="1502" xr:uid="{00000000-0005-0000-0000-0000C3050000}"/>
    <cellStyle name="Accent4 2" xfId="1503" xr:uid="{00000000-0005-0000-0000-0000C4050000}"/>
    <cellStyle name="Accent4 2 2" xfId="1504" xr:uid="{00000000-0005-0000-0000-0000C5050000}"/>
    <cellStyle name="Accent4 2 2 2" xfId="1505" xr:uid="{00000000-0005-0000-0000-0000C6050000}"/>
    <cellStyle name="Accent4 2 3" xfId="1506" xr:uid="{00000000-0005-0000-0000-0000C7050000}"/>
    <cellStyle name="Accent4 2 4" xfId="1507" xr:uid="{00000000-0005-0000-0000-0000C8050000}"/>
    <cellStyle name="Accent4 3" xfId="1508" xr:uid="{00000000-0005-0000-0000-0000C9050000}"/>
    <cellStyle name="Accent4 4" xfId="1509" xr:uid="{00000000-0005-0000-0000-0000CA050000}"/>
    <cellStyle name="Accent5 2" xfId="1510" xr:uid="{00000000-0005-0000-0000-0000CB050000}"/>
    <cellStyle name="Accent5 3" xfId="1511" xr:uid="{00000000-0005-0000-0000-0000CC050000}"/>
    <cellStyle name="Accent5 4" xfId="1512" xr:uid="{00000000-0005-0000-0000-0000CD050000}"/>
    <cellStyle name="Accent5 5" xfId="1513" xr:uid="{00000000-0005-0000-0000-0000CE050000}"/>
    <cellStyle name="Accent6 2" xfId="1514" xr:uid="{00000000-0005-0000-0000-0000CF050000}"/>
    <cellStyle name="Accent6 3" xfId="1515" xr:uid="{00000000-0005-0000-0000-0000D0050000}"/>
    <cellStyle name="Accent6 4" xfId="1516" xr:uid="{00000000-0005-0000-0000-0000D1050000}"/>
    <cellStyle name="Accent6 5" xfId="1517" xr:uid="{00000000-0005-0000-0000-0000D2050000}"/>
    <cellStyle name="action" xfId="1518" xr:uid="{00000000-0005-0000-0000-0000D3050000}"/>
    <cellStyle name="AeE­ [0]_INQUIRY ¿?¾÷AßAø " xfId="1519" xr:uid="{00000000-0005-0000-0000-0000D4050000}"/>
    <cellStyle name="AeE­_INQUIRY ¿?¾÷AßAø " xfId="1520" xr:uid="{00000000-0005-0000-0000-0000D5050000}"/>
    <cellStyle name="Aksen1" xfId="1521" xr:uid="{00000000-0005-0000-0000-0000D6050000}"/>
    <cellStyle name="Aksen2" xfId="1522" xr:uid="{00000000-0005-0000-0000-0000D7050000}"/>
    <cellStyle name="Aksen3" xfId="1523" xr:uid="{00000000-0005-0000-0000-0000D8050000}"/>
    <cellStyle name="Aksen4" xfId="1524" xr:uid="{00000000-0005-0000-0000-0000D9050000}"/>
    <cellStyle name="Aksen5" xfId="1525" xr:uid="{00000000-0005-0000-0000-0000DA050000}"/>
    <cellStyle name="Aksen6" xfId="1526" xr:uid="{00000000-0005-0000-0000-0000DB050000}"/>
    <cellStyle name="args.style" xfId="1527" xr:uid="{00000000-0005-0000-0000-0000DC050000}"/>
    <cellStyle name="args.style 2" xfId="1528" xr:uid="{00000000-0005-0000-0000-0000DD050000}"/>
    <cellStyle name="Arial10" xfId="1529" xr:uid="{00000000-0005-0000-0000-0000DE050000}"/>
    <cellStyle name="Arial10 2" xfId="1530" xr:uid="{00000000-0005-0000-0000-0000DF050000}"/>
    <cellStyle name="Arial10 2 2" xfId="1531" xr:uid="{00000000-0005-0000-0000-0000E0050000}"/>
    <cellStyle name="Arial10 3" xfId="1532" xr:uid="{00000000-0005-0000-0000-0000E1050000}"/>
    <cellStyle name="Arial10 4" xfId="1533" xr:uid="{00000000-0005-0000-0000-0000E2050000}"/>
    <cellStyle name="AÞ¸¶ [0]_INQUIRY ¿?¾÷AßAø " xfId="1534" xr:uid="{00000000-0005-0000-0000-0000E3050000}"/>
    <cellStyle name="AÞ¸¶_INQUIRY ¿?¾÷AßAø " xfId="1535" xr:uid="{00000000-0005-0000-0000-0000E4050000}"/>
    <cellStyle name="Bad 2" xfId="1536" xr:uid="{00000000-0005-0000-0000-0000E5050000}"/>
    <cellStyle name="Bad 3" xfId="1537" xr:uid="{00000000-0005-0000-0000-0000E6050000}"/>
    <cellStyle name="Bad 4" xfId="1538" xr:uid="{00000000-0005-0000-0000-0000E7050000}"/>
    <cellStyle name="Bad 5" xfId="1539" xr:uid="{00000000-0005-0000-0000-0000E8050000}"/>
    <cellStyle name="Baik" xfId="1540" xr:uid="{00000000-0005-0000-0000-0000E9050000}"/>
    <cellStyle name="Buruk" xfId="1541" xr:uid="{00000000-0005-0000-0000-0000EA050000}"/>
    <cellStyle name="C?AØ_¿?¾÷CoE² " xfId="1542" xr:uid="{00000000-0005-0000-0000-0000EB050000}"/>
    <cellStyle name="C￥AØ_¿μ¾÷CoE² " xfId="1543" xr:uid="{00000000-0005-0000-0000-0000EC050000}"/>
    <cellStyle name="Calc Currency (0)" xfId="1544" xr:uid="{00000000-0005-0000-0000-0000ED050000}"/>
    <cellStyle name="Calc Currency (0) 2" xfId="1545" xr:uid="{00000000-0005-0000-0000-0000EE050000}"/>
    <cellStyle name="Calc Currency (0) 2 2" xfId="1546" xr:uid="{00000000-0005-0000-0000-0000EF050000}"/>
    <cellStyle name="Calc Currency (2)" xfId="1547" xr:uid="{00000000-0005-0000-0000-0000F0050000}"/>
    <cellStyle name="Calc Currency (2) 2" xfId="1548" xr:uid="{00000000-0005-0000-0000-0000F1050000}"/>
    <cellStyle name="Calc Currency (2) 2 2" xfId="1549" xr:uid="{00000000-0005-0000-0000-0000F2050000}"/>
    <cellStyle name="Calc Currency (2) 2 2 2" xfId="1550" xr:uid="{00000000-0005-0000-0000-0000F3050000}"/>
    <cellStyle name="Calc Currency (2) 2 3" xfId="1551" xr:uid="{00000000-0005-0000-0000-0000F4050000}"/>
    <cellStyle name="Calc Currency (2) 2 4" xfId="1552" xr:uid="{00000000-0005-0000-0000-0000F5050000}"/>
    <cellStyle name="Calc Currency (2) 3" xfId="1553" xr:uid="{00000000-0005-0000-0000-0000F6050000}"/>
    <cellStyle name="Calc Currency (2) 3 2" xfId="1554" xr:uid="{00000000-0005-0000-0000-0000F7050000}"/>
    <cellStyle name="Calc Currency (2) 4" xfId="1555" xr:uid="{00000000-0005-0000-0000-0000F8050000}"/>
    <cellStyle name="Calc Currency (2) 5" xfId="1556" xr:uid="{00000000-0005-0000-0000-0000F9050000}"/>
    <cellStyle name="Calc Percent (0)" xfId="1557" xr:uid="{00000000-0005-0000-0000-0000FA050000}"/>
    <cellStyle name="Calc Percent (1)" xfId="1558" xr:uid="{00000000-0005-0000-0000-0000FB050000}"/>
    <cellStyle name="Calc Percent (2)" xfId="1559" xr:uid="{00000000-0005-0000-0000-0000FC050000}"/>
    <cellStyle name="Calc Units (0)" xfId="1560" xr:uid="{00000000-0005-0000-0000-0000FD050000}"/>
    <cellStyle name="Calc Units (0) 2" xfId="1561" xr:uid="{00000000-0005-0000-0000-0000FE050000}"/>
    <cellStyle name="Calc Units (0) 2 2" xfId="1562" xr:uid="{00000000-0005-0000-0000-0000FF050000}"/>
    <cellStyle name="Calc Units (0) 2 2 2" xfId="1563" xr:uid="{00000000-0005-0000-0000-000000060000}"/>
    <cellStyle name="Calc Units (0) 2 3" xfId="1564" xr:uid="{00000000-0005-0000-0000-000001060000}"/>
    <cellStyle name="Calc Units (0) 2 4" xfId="1565" xr:uid="{00000000-0005-0000-0000-000002060000}"/>
    <cellStyle name="Calc Units (0) 3" xfId="1566" xr:uid="{00000000-0005-0000-0000-000003060000}"/>
    <cellStyle name="Calc Units (0) 3 2" xfId="1567" xr:uid="{00000000-0005-0000-0000-000004060000}"/>
    <cellStyle name="Calc Units (0) 4" xfId="1568" xr:uid="{00000000-0005-0000-0000-000005060000}"/>
    <cellStyle name="Calc Units (0) 5" xfId="1569" xr:uid="{00000000-0005-0000-0000-000006060000}"/>
    <cellStyle name="Calc Units (1)" xfId="1570" xr:uid="{00000000-0005-0000-0000-000007060000}"/>
    <cellStyle name="Calc Units (1) 2" xfId="1571" xr:uid="{00000000-0005-0000-0000-000008060000}"/>
    <cellStyle name="Calc Units (1) 2 2" xfId="1572" xr:uid="{00000000-0005-0000-0000-000009060000}"/>
    <cellStyle name="Calc Units (1) 2 2 2" xfId="1573" xr:uid="{00000000-0005-0000-0000-00000A060000}"/>
    <cellStyle name="Calc Units (1) 2 3" xfId="1574" xr:uid="{00000000-0005-0000-0000-00000B060000}"/>
    <cellStyle name="Calc Units (1) 2 4" xfId="1575" xr:uid="{00000000-0005-0000-0000-00000C060000}"/>
    <cellStyle name="Calc Units (1) 3" xfId="1576" xr:uid="{00000000-0005-0000-0000-00000D060000}"/>
    <cellStyle name="Calc Units (1) 3 2" xfId="1577" xr:uid="{00000000-0005-0000-0000-00000E060000}"/>
    <cellStyle name="Calc Units (1) 4" xfId="1578" xr:uid="{00000000-0005-0000-0000-00000F060000}"/>
    <cellStyle name="Calc Units (1) 5" xfId="1579" xr:uid="{00000000-0005-0000-0000-000010060000}"/>
    <cellStyle name="Calc Units (2)" xfId="1580" xr:uid="{00000000-0005-0000-0000-000011060000}"/>
    <cellStyle name="Calc Units (2) 2" xfId="1581" xr:uid="{00000000-0005-0000-0000-000012060000}"/>
    <cellStyle name="Calc Units (2) 2 2" xfId="1582" xr:uid="{00000000-0005-0000-0000-000013060000}"/>
    <cellStyle name="Calc Units (2) 2 2 2" xfId="1583" xr:uid="{00000000-0005-0000-0000-000014060000}"/>
    <cellStyle name="Calc Units (2) 2 3" xfId="1584" xr:uid="{00000000-0005-0000-0000-000015060000}"/>
    <cellStyle name="Calc Units (2) 2 4" xfId="1585" xr:uid="{00000000-0005-0000-0000-000016060000}"/>
    <cellStyle name="Calc Units (2) 3" xfId="1586" xr:uid="{00000000-0005-0000-0000-000017060000}"/>
    <cellStyle name="Calc Units (2) 3 2" xfId="1587" xr:uid="{00000000-0005-0000-0000-000018060000}"/>
    <cellStyle name="Calc Units (2) 4" xfId="1588" xr:uid="{00000000-0005-0000-0000-000019060000}"/>
    <cellStyle name="Calc Units (2) 5" xfId="1589" xr:uid="{00000000-0005-0000-0000-00001A060000}"/>
    <cellStyle name="Calculation 2" xfId="1590" xr:uid="{00000000-0005-0000-0000-00001B060000}"/>
    <cellStyle name="Calculation 2 2" xfId="1591" xr:uid="{00000000-0005-0000-0000-00001C060000}"/>
    <cellStyle name="Calculation 2 2 2" xfId="1592" xr:uid="{00000000-0005-0000-0000-00001D060000}"/>
    <cellStyle name="Calculation 2 2 2 2" xfId="1593" xr:uid="{00000000-0005-0000-0000-00001E060000}"/>
    <cellStyle name="Calculation 2 2 2 3" xfId="1594" xr:uid="{00000000-0005-0000-0000-00001F060000}"/>
    <cellStyle name="Calculation 2 2 2 4" xfId="1595" xr:uid="{00000000-0005-0000-0000-000020060000}"/>
    <cellStyle name="Calculation 2 2 3" xfId="1596" xr:uid="{00000000-0005-0000-0000-000021060000}"/>
    <cellStyle name="Calculation 2 2 4" xfId="1597" xr:uid="{00000000-0005-0000-0000-000022060000}"/>
    <cellStyle name="Calculation 2 2 5" xfId="1598" xr:uid="{00000000-0005-0000-0000-000023060000}"/>
    <cellStyle name="Calculation 2 3" xfId="1599" xr:uid="{00000000-0005-0000-0000-000024060000}"/>
    <cellStyle name="Calculation 2 3 2" xfId="1600" xr:uid="{00000000-0005-0000-0000-000025060000}"/>
    <cellStyle name="Calculation 2 3 3" xfId="1601" xr:uid="{00000000-0005-0000-0000-000026060000}"/>
    <cellStyle name="Calculation 2 3 4" xfId="1602" xr:uid="{00000000-0005-0000-0000-000027060000}"/>
    <cellStyle name="Calculation 2 4" xfId="1603" xr:uid="{00000000-0005-0000-0000-000028060000}"/>
    <cellStyle name="Calculation 2 4 2" xfId="1604" xr:uid="{00000000-0005-0000-0000-000029060000}"/>
    <cellStyle name="Calculation 2 4 3" xfId="1605" xr:uid="{00000000-0005-0000-0000-00002A060000}"/>
    <cellStyle name="Calculation 2 4 4" xfId="1606" xr:uid="{00000000-0005-0000-0000-00002B060000}"/>
    <cellStyle name="Calculation 2 5" xfId="1607" xr:uid="{00000000-0005-0000-0000-00002C060000}"/>
    <cellStyle name="Calculation 2 5 2" xfId="1608" xr:uid="{00000000-0005-0000-0000-00002D060000}"/>
    <cellStyle name="Calculation 2 5 3" xfId="1609" xr:uid="{00000000-0005-0000-0000-00002E060000}"/>
    <cellStyle name="Calculation 2 5 4" xfId="1610" xr:uid="{00000000-0005-0000-0000-00002F060000}"/>
    <cellStyle name="Calculation 2 6" xfId="1611" xr:uid="{00000000-0005-0000-0000-000030060000}"/>
    <cellStyle name="Calculation 2 7" xfId="1612" xr:uid="{00000000-0005-0000-0000-000031060000}"/>
    <cellStyle name="Calculation 2 8" xfId="1613" xr:uid="{00000000-0005-0000-0000-000032060000}"/>
    <cellStyle name="Calculation 3" xfId="1614" xr:uid="{00000000-0005-0000-0000-000033060000}"/>
    <cellStyle name="Calculation 4" xfId="1615" xr:uid="{00000000-0005-0000-0000-000034060000}"/>
    <cellStyle name="Calculation 5" xfId="1616" xr:uid="{00000000-0005-0000-0000-000035060000}"/>
    <cellStyle name="Catatan" xfId="1617" xr:uid="{00000000-0005-0000-0000-000036060000}"/>
    <cellStyle name="Catatan 10" xfId="1618" xr:uid="{00000000-0005-0000-0000-000037060000}"/>
    <cellStyle name="Catatan 11" xfId="1619" xr:uid="{00000000-0005-0000-0000-000038060000}"/>
    <cellStyle name="Catatan 12" xfId="1620" xr:uid="{00000000-0005-0000-0000-000039060000}"/>
    <cellStyle name="Catatan 2" xfId="1621" xr:uid="{00000000-0005-0000-0000-00003A060000}"/>
    <cellStyle name="Catatan 3" xfId="1622" xr:uid="{00000000-0005-0000-0000-00003B060000}"/>
    <cellStyle name="Catatan 4" xfId="1623" xr:uid="{00000000-0005-0000-0000-00003C060000}"/>
    <cellStyle name="Catatan 5" xfId="1624" xr:uid="{00000000-0005-0000-0000-00003D060000}"/>
    <cellStyle name="Catatan 6" xfId="1625" xr:uid="{00000000-0005-0000-0000-00003E060000}"/>
    <cellStyle name="Catatan 7" xfId="1626" xr:uid="{00000000-0005-0000-0000-00003F060000}"/>
    <cellStyle name="Catatan 8" xfId="1627" xr:uid="{00000000-0005-0000-0000-000040060000}"/>
    <cellStyle name="Catatan 9" xfId="1628" xr:uid="{00000000-0005-0000-0000-000041060000}"/>
    <cellStyle name="Cek Sel" xfId="1629" xr:uid="{00000000-0005-0000-0000-000042060000}"/>
    <cellStyle name="cf" xfId="1630" xr:uid="{00000000-0005-0000-0000-000043060000}"/>
    <cellStyle name="Check Cell 2" xfId="1631" xr:uid="{00000000-0005-0000-0000-000044060000}"/>
    <cellStyle name="Check Cell 3" xfId="1632" xr:uid="{00000000-0005-0000-0000-000045060000}"/>
    <cellStyle name="Check Cell 4" xfId="1633" xr:uid="{00000000-0005-0000-0000-000046060000}"/>
    <cellStyle name="Check Cell 5" xfId="1634" xr:uid="{00000000-0005-0000-0000-000047060000}"/>
    <cellStyle name="Comma  - Style1" xfId="1635" xr:uid="{00000000-0005-0000-0000-000048060000}"/>
    <cellStyle name="Comma  - Style1 2" xfId="1636" xr:uid="{00000000-0005-0000-0000-000049060000}"/>
    <cellStyle name="Comma  - Style1 2 2" xfId="1637" xr:uid="{00000000-0005-0000-0000-00004A060000}"/>
    <cellStyle name="Comma  - Style1 3" xfId="1638" xr:uid="{00000000-0005-0000-0000-00004B060000}"/>
    <cellStyle name="Comma  - Style1 4" xfId="1639" xr:uid="{00000000-0005-0000-0000-00004C060000}"/>
    <cellStyle name="Comma  - Style1 5" xfId="1640" xr:uid="{00000000-0005-0000-0000-00004D060000}"/>
    <cellStyle name="Comma  - Style1 6" xfId="1641" xr:uid="{00000000-0005-0000-0000-00004E060000}"/>
    <cellStyle name="Comma  - Style1 7" xfId="1642" xr:uid="{00000000-0005-0000-0000-00004F060000}"/>
    <cellStyle name="Comma  - Style2" xfId="1643" xr:uid="{00000000-0005-0000-0000-000050060000}"/>
    <cellStyle name="Comma  - Style2 2" xfId="1644" xr:uid="{00000000-0005-0000-0000-000051060000}"/>
    <cellStyle name="Comma  - Style2 2 2" xfId="1645" xr:uid="{00000000-0005-0000-0000-000052060000}"/>
    <cellStyle name="Comma  - Style2 3" xfId="1646" xr:uid="{00000000-0005-0000-0000-000053060000}"/>
    <cellStyle name="Comma  - Style2 4" xfId="1647" xr:uid="{00000000-0005-0000-0000-000054060000}"/>
    <cellStyle name="Comma  - Style2 5" xfId="1648" xr:uid="{00000000-0005-0000-0000-000055060000}"/>
    <cellStyle name="Comma  - Style2 6" xfId="1649" xr:uid="{00000000-0005-0000-0000-000056060000}"/>
    <cellStyle name="Comma  - Style2 7" xfId="1650" xr:uid="{00000000-0005-0000-0000-000057060000}"/>
    <cellStyle name="Comma  - Style3" xfId="1651" xr:uid="{00000000-0005-0000-0000-000058060000}"/>
    <cellStyle name="Comma  - Style3 2" xfId="1652" xr:uid="{00000000-0005-0000-0000-000059060000}"/>
    <cellStyle name="Comma  - Style3 2 2" xfId="1653" xr:uid="{00000000-0005-0000-0000-00005A060000}"/>
    <cellStyle name="Comma  - Style3 3" xfId="1654" xr:uid="{00000000-0005-0000-0000-00005B060000}"/>
    <cellStyle name="Comma  - Style3 4" xfId="1655" xr:uid="{00000000-0005-0000-0000-00005C060000}"/>
    <cellStyle name="Comma  - Style3 5" xfId="1656" xr:uid="{00000000-0005-0000-0000-00005D060000}"/>
    <cellStyle name="Comma  - Style3 6" xfId="1657" xr:uid="{00000000-0005-0000-0000-00005E060000}"/>
    <cellStyle name="Comma  - Style3 7" xfId="1658" xr:uid="{00000000-0005-0000-0000-00005F060000}"/>
    <cellStyle name="Comma  - Style4" xfId="1659" xr:uid="{00000000-0005-0000-0000-000060060000}"/>
    <cellStyle name="Comma  - Style4 2" xfId="1660" xr:uid="{00000000-0005-0000-0000-000061060000}"/>
    <cellStyle name="Comma  - Style4 3" xfId="1661" xr:uid="{00000000-0005-0000-0000-000062060000}"/>
    <cellStyle name="Comma  - Style4 4" xfId="1662" xr:uid="{00000000-0005-0000-0000-000063060000}"/>
    <cellStyle name="Comma  - Style4 5" xfId="1663" xr:uid="{00000000-0005-0000-0000-000064060000}"/>
    <cellStyle name="Comma  - Style4 6" xfId="1664" xr:uid="{00000000-0005-0000-0000-000065060000}"/>
    <cellStyle name="Comma  - Style4 7" xfId="1665" xr:uid="{00000000-0005-0000-0000-000066060000}"/>
    <cellStyle name="Comma  - Style5" xfId="1666" xr:uid="{00000000-0005-0000-0000-000067060000}"/>
    <cellStyle name="Comma  - Style5 2" xfId="1667" xr:uid="{00000000-0005-0000-0000-000068060000}"/>
    <cellStyle name="Comma  - Style5 3" xfId="1668" xr:uid="{00000000-0005-0000-0000-000069060000}"/>
    <cellStyle name="Comma  - Style5 4" xfId="1669" xr:uid="{00000000-0005-0000-0000-00006A060000}"/>
    <cellStyle name="Comma  - Style5 5" xfId="1670" xr:uid="{00000000-0005-0000-0000-00006B060000}"/>
    <cellStyle name="Comma  - Style5 6" xfId="1671" xr:uid="{00000000-0005-0000-0000-00006C060000}"/>
    <cellStyle name="Comma  - Style5 7" xfId="1672" xr:uid="{00000000-0005-0000-0000-00006D060000}"/>
    <cellStyle name="Comma  - Style6" xfId="1673" xr:uid="{00000000-0005-0000-0000-00006E060000}"/>
    <cellStyle name="Comma  - Style6 2" xfId="1674" xr:uid="{00000000-0005-0000-0000-00006F060000}"/>
    <cellStyle name="Comma  - Style6 3" xfId="1675" xr:uid="{00000000-0005-0000-0000-000070060000}"/>
    <cellStyle name="Comma  - Style6 4" xfId="1676" xr:uid="{00000000-0005-0000-0000-000071060000}"/>
    <cellStyle name="Comma  - Style6 5" xfId="1677" xr:uid="{00000000-0005-0000-0000-000072060000}"/>
    <cellStyle name="Comma  - Style6 6" xfId="1678" xr:uid="{00000000-0005-0000-0000-000073060000}"/>
    <cellStyle name="Comma  - Style6 7" xfId="1679" xr:uid="{00000000-0005-0000-0000-000074060000}"/>
    <cellStyle name="Comma  - Style7" xfId="1680" xr:uid="{00000000-0005-0000-0000-000075060000}"/>
    <cellStyle name="Comma  - Style7 2" xfId="1681" xr:uid="{00000000-0005-0000-0000-000076060000}"/>
    <cellStyle name="Comma  - Style7 3" xfId="1682" xr:uid="{00000000-0005-0000-0000-000077060000}"/>
    <cellStyle name="Comma  - Style7 4" xfId="1683" xr:uid="{00000000-0005-0000-0000-000078060000}"/>
    <cellStyle name="Comma  - Style7 5" xfId="1684" xr:uid="{00000000-0005-0000-0000-000079060000}"/>
    <cellStyle name="Comma  - Style7 6" xfId="1685" xr:uid="{00000000-0005-0000-0000-00007A060000}"/>
    <cellStyle name="Comma  - Style7 7" xfId="1686" xr:uid="{00000000-0005-0000-0000-00007B060000}"/>
    <cellStyle name="Comma  - Style8" xfId="1687" xr:uid="{00000000-0005-0000-0000-00007C060000}"/>
    <cellStyle name="Comma  - Style8 2" xfId="1688" xr:uid="{00000000-0005-0000-0000-00007D060000}"/>
    <cellStyle name="Comma  - Style8 3" xfId="1689" xr:uid="{00000000-0005-0000-0000-00007E060000}"/>
    <cellStyle name="Comma  - Style8 4" xfId="1690" xr:uid="{00000000-0005-0000-0000-00007F060000}"/>
    <cellStyle name="Comma  - Style8 5" xfId="1691" xr:uid="{00000000-0005-0000-0000-000080060000}"/>
    <cellStyle name="Comma  - Style8 6" xfId="1692" xr:uid="{00000000-0005-0000-0000-000081060000}"/>
    <cellStyle name="Comma  - Style8 7" xfId="1693" xr:uid="{00000000-0005-0000-0000-000082060000}"/>
    <cellStyle name="Comma [0] 10" xfId="1694" xr:uid="{00000000-0005-0000-0000-000083060000}"/>
    <cellStyle name="Comma [0] 10 10" xfId="1695" xr:uid="{00000000-0005-0000-0000-000084060000}"/>
    <cellStyle name="Comma [0] 10 11" xfId="1696" xr:uid="{00000000-0005-0000-0000-000085060000}"/>
    <cellStyle name="Comma [0] 10 2" xfId="1697" xr:uid="{00000000-0005-0000-0000-000086060000}"/>
    <cellStyle name="Comma [0] 10 2 2" xfId="1698" xr:uid="{00000000-0005-0000-0000-000087060000}"/>
    <cellStyle name="Comma [0] 10 2 2 2" xfId="1699" xr:uid="{00000000-0005-0000-0000-000088060000}"/>
    <cellStyle name="Comma [0] 10 2 3" xfId="1700" xr:uid="{00000000-0005-0000-0000-000089060000}"/>
    <cellStyle name="Comma [0] 10 2 4" xfId="1701" xr:uid="{00000000-0005-0000-0000-00008A060000}"/>
    <cellStyle name="Comma [0] 10 2 5" xfId="1702" xr:uid="{00000000-0005-0000-0000-00008B060000}"/>
    <cellStyle name="Comma [0] 10 2 6" xfId="1703" xr:uid="{00000000-0005-0000-0000-00008C060000}"/>
    <cellStyle name="Comma [0] 10 2 7" xfId="1704" xr:uid="{00000000-0005-0000-0000-00008D060000}"/>
    <cellStyle name="Comma [0] 10 3" xfId="1705" xr:uid="{00000000-0005-0000-0000-00008E060000}"/>
    <cellStyle name="Comma [0] 10 3 2" xfId="1706" xr:uid="{00000000-0005-0000-0000-00008F060000}"/>
    <cellStyle name="Comma [0] 10 3 3" xfId="1707" xr:uid="{00000000-0005-0000-0000-000090060000}"/>
    <cellStyle name="Comma [0] 10 4" xfId="1708" xr:uid="{00000000-0005-0000-0000-000091060000}"/>
    <cellStyle name="Comma [0] 10 5" xfId="1709" xr:uid="{00000000-0005-0000-0000-000092060000}"/>
    <cellStyle name="Comma [0] 10 6" xfId="1710" xr:uid="{00000000-0005-0000-0000-000093060000}"/>
    <cellStyle name="Comma [0] 10 7" xfId="1711" xr:uid="{00000000-0005-0000-0000-000094060000}"/>
    <cellStyle name="Comma [0] 10 8" xfId="1712" xr:uid="{00000000-0005-0000-0000-000095060000}"/>
    <cellStyle name="Comma [0] 10 9" xfId="1713" xr:uid="{00000000-0005-0000-0000-000096060000}"/>
    <cellStyle name="Comma [0] 100" xfId="1714" xr:uid="{00000000-0005-0000-0000-000097060000}"/>
    <cellStyle name="Comma [0] 11" xfId="1715" xr:uid="{00000000-0005-0000-0000-000098060000}"/>
    <cellStyle name="Comma [0] 11 2" xfId="1716" xr:uid="{00000000-0005-0000-0000-000099060000}"/>
    <cellStyle name="Comma [0] 11 2 2" xfId="1717" xr:uid="{00000000-0005-0000-0000-00009A060000}"/>
    <cellStyle name="Comma [0] 11 2 2 2" xfId="1718" xr:uid="{00000000-0005-0000-0000-00009B060000}"/>
    <cellStyle name="Comma [0] 11 2 3" xfId="1719" xr:uid="{00000000-0005-0000-0000-00009C060000}"/>
    <cellStyle name="Comma [0] 11 2 4" xfId="1720" xr:uid="{00000000-0005-0000-0000-00009D060000}"/>
    <cellStyle name="Comma [0] 11 3" xfId="1721" xr:uid="{00000000-0005-0000-0000-00009E060000}"/>
    <cellStyle name="Comma [0] 11 3 2" xfId="1722" xr:uid="{00000000-0005-0000-0000-00009F060000}"/>
    <cellStyle name="Comma [0] 11 4" xfId="1723" xr:uid="{00000000-0005-0000-0000-0000A0060000}"/>
    <cellStyle name="Comma [0] 11 5" xfId="1724" xr:uid="{00000000-0005-0000-0000-0000A1060000}"/>
    <cellStyle name="Comma [0] 11 6" xfId="1725" xr:uid="{00000000-0005-0000-0000-0000A2060000}"/>
    <cellStyle name="Comma [0] 11 7" xfId="1726" xr:uid="{00000000-0005-0000-0000-0000A3060000}"/>
    <cellStyle name="Comma [0] 12" xfId="1727" xr:uid="{00000000-0005-0000-0000-0000A4060000}"/>
    <cellStyle name="Comma [0] 12 2" xfId="1728" xr:uid="{00000000-0005-0000-0000-0000A5060000}"/>
    <cellStyle name="Comma [0] 12 2 2" xfId="1729" xr:uid="{00000000-0005-0000-0000-0000A6060000}"/>
    <cellStyle name="Comma [0] 12 2 2 2" xfId="1730" xr:uid="{00000000-0005-0000-0000-0000A7060000}"/>
    <cellStyle name="Comma [0] 12 2 3" xfId="1731" xr:uid="{00000000-0005-0000-0000-0000A8060000}"/>
    <cellStyle name="Comma [0] 12 2 4" xfId="1732" xr:uid="{00000000-0005-0000-0000-0000A9060000}"/>
    <cellStyle name="Comma [0] 12 2 5" xfId="1733" xr:uid="{00000000-0005-0000-0000-0000AA060000}"/>
    <cellStyle name="Comma [0] 12 2 6" xfId="1734" xr:uid="{00000000-0005-0000-0000-0000AB060000}"/>
    <cellStyle name="Comma [0] 12 2 7" xfId="1735" xr:uid="{00000000-0005-0000-0000-0000AC060000}"/>
    <cellStyle name="Comma [0] 12 3" xfId="1736" xr:uid="{00000000-0005-0000-0000-0000AD060000}"/>
    <cellStyle name="Comma [0] 12 4" xfId="1737" xr:uid="{00000000-0005-0000-0000-0000AE060000}"/>
    <cellStyle name="Comma [0] 12 4 2" xfId="1738" xr:uid="{00000000-0005-0000-0000-0000AF060000}"/>
    <cellStyle name="Comma [0] 12 5" xfId="1739" xr:uid="{00000000-0005-0000-0000-0000B0060000}"/>
    <cellStyle name="Comma [0] 12 6" xfId="1740" xr:uid="{00000000-0005-0000-0000-0000B1060000}"/>
    <cellStyle name="Comma [0] 12 7" xfId="1741" xr:uid="{00000000-0005-0000-0000-0000B2060000}"/>
    <cellStyle name="Comma [0] 12 8" xfId="1742" xr:uid="{00000000-0005-0000-0000-0000B3060000}"/>
    <cellStyle name="Comma [0] 13" xfId="1743" xr:uid="{00000000-0005-0000-0000-0000B4060000}"/>
    <cellStyle name="Comma [0] 13 2" xfId="1744" xr:uid="{00000000-0005-0000-0000-0000B5060000}"/>
    <cellStyle name="Comma [0] 13 2 2" xfId="1745" xr:uid="{00000000-0005-0000-0000-0000B6060000}"/>
    <cellStyle name="Comma [0] 13 2 2 2" xfId="1746" xr:uid="{00000000-0005-0000-0000-0000B7060000}"/>
    <cellStyle name="Comma [0] 13 2 3" xfId="1747" xr:uid="{00000000-0005-0000-0000-0000B8060000}"/>
    <cellStyle name="Comma [0] 13 2 4" xfId="1748" xr:uid="{00000000-0005-0000-0000-0000B9060000}"/>
    <cellStyle name="Comma [0] 13 2 5" xfId="1749" xr:uid="{00000000-0005-0000-0000-0000BA060000}"/>
    <cellStyle name="Comma [0] 13 2 6" xfId="1750" xr:uid="{00000000-0005-0000-0000-0000BB060000}"/>
    <cellStyle name="Comma [0] 13 2 7" xfId="1751" xr:uid="{00000000-0005-0000-0000-0000BC060000}"/>
    <cellStyle name="Comma [0] 13 3" xfId="1752" xr:uid="{00000000-0005-0000-0000-0000BD060000}"/>
    <cellStyle name="Comma [0] 13 4" xfId="1753" xr:uid="{00000000-0005-0000-0000-0000BE060000}"/>
    <cellStyle name="Comma [0] 13 4 2" xfId="1754" xr:uid="{00000000-0005-0000-0000-0000BF060000}"/>
    <cellStyle name="Comma [0] 13 5" xfId="1755" xr:uid="{00000000-0005-0000-0000-0000C0060000}"/>
    <cellStyle name="Comma [0] 13 5 2" xfId="1756" xr:uid="{00000000-0005-0000-0000-0000C1060000}"/>
    <cellStyle name="Comma [0] 13 6" xfId="1757" xr:uid="{00000000-0005-0000-0000-0000C2060000}"/>
    <cellStyle name="Comma [0] 13 7" xfId="1758" xr:uid="{00000000-0005-0000-0000-0000C3060000}"/>
    <cellStyle name="Comma [0] 13 8" xfId="1759" xr:uid="{00000000-0005-0000-0000-0000C4060000}"/>
    <cellStyle name="Comma [0] 14" xfId="1760" xr:uid="{00000000-0005-0000-0000-0000C5060000}"/>
    <cellStyle name="Comma [0] 14 2" xfId="1761" xr:uid="{00000000-0005-0000-0000-0000C6060000}"/>
    <cellStyle name="Comma [0] 14 2 2" xfId="1762" xr:uid="{00000000-0005-0000-0000-0000C7060000}"/>
    <cellStyle name="Comma [0] 14 2 3" xfId="1763" xr:uid="{00000000-0005-0000-0000-0000C8060000}"/>
    <cellStyle name="Comma [0] 14 2 3 2" xfId="1764" xr:uid="{00000000-0005-0000-0000-0000C9060000}"/>
    <cellStyle name="Comma [0] 14 2 4" xfId="1765" xr:uid="{00000000-0005-0000-0000-0000CA060000}"/>
    <cellStyle name="Comma [0] 14 2 5" xfId="1766" xr:uid="{00000000-0005-0000-0000-0000CB060000}"/>
    <cellStyle name="Comma [0] 14 3" xfId="1767" xr:uid="{00000000-0005-0000-0000-0000CC060000}"/>
    <cellStyle name="Comma [0] 14 4" xfId="1768" xr:uid="{00000000-0005-0000-0000-0000CD060000}"/>
    <cellStyle name="Comma [0] 14 4 2" xfId="1769" xr:uid="{00000000-0005-0000-0000-0000CE060000}"/>
    <cellStyle name="Comma [0] 14 5" xfId="1770" xr:uid="{00000000-0005-0000-0000-0000CF060000}"/>
    <cellStyle name="Comma [0] 14 6" xfId="1771" xr:uid="{00000000-0005-0000-0000-0000D0060000}"/>
    <cellStyle name="Comma [0] 14 7" xfId="1772" xr:uid="{00000000-0005-0000-0000-0000D1060000}"/>
    <cellStyle name="Comma [0] 15" xfId="1773" xr:uid="{00000000-0005-0000-0000-0000D2060000}"/>
    <cellStyle name="Comma [0] 15 2" xfId="1774" xr:uid="{00000000-0005-0000-0000-0000D3060000}"/>
    <cellStyle name="Comma [0] 15 2 2" xfId="1775" xr:uid="{00000000-0005-0000-0000-0000D4060000}"/>
    <cellStyle name="Comma [0] 15 2 2 2" xfId="1776" xr:uid="{00000000-0005-0000-0000-0000D5060000}"/>
    <cellStyle name="Comma [0] 15 2 3" xfId="1777" xr:uid="{00000000-0005-0000-0000-0000D6060000}"/>
    <cellStyle name="Comma [0] 15 2 4" xfId="1778" xr:uid="{00000000-0005-0000-0000-0000D7060000}"/>
    <cellStyle name="Comma [0] 15 3" xfId="1779" xr:uid="{00000000-0005-0000-0000-0000D8060000}"/>
    <cellStyle name="Comma [0] 15 3 2" xfId="1780" xr:uid="{00000000-0005-0000-0000-0000D9060000}"/>
    <cellStyle name="Comma [0] 15 4" xfId="1781" xr:uid="{00000000-0005-0000-0000-0000DA060000}"/>
    <cellStyle name="Comma [0] 15 5" xfId="1782" xr:uid="{00000000-0005-0000-0000-0000DB060000}"/>
    <cellStyle name="Comma [0] 15 6" xfId="1783" xr:uid="{00000000-0005-0000-0000-0000DC060000}"/>
    <cellStyle name="Comma [0] 15 7" xfId="1784" xr:uid="{00000000-0005-0000-0000-0000DD060000}"/>
    <cellStyle name="Comma [0] 16" xfId="1785" xr:uid="{00000000-0005-0000-0000-0000DE060000}"/>
    <cellStyle name="Comma [0] 16 2" xfId="1786" xr:uid="{00000000-0005-0000-0000-0000DF060000}"/>
    <cellStyle name="Comma [0] 16 2 2" xfId="1787" xr:uid="{00000000-0005-0000-0000-0000E0060000}"/>
    <cellStyle name="Comma [0] 16 2 2 2" xfId="1788" xr:uid="{00000000-0005-0000-0000-0000E1060000}"/>
    <cellStyle name="Comma [0] 16 2 3" xfId="1789" xr:uid="{00000000-0005-0000-0000-0000E2060000}"/>
    <cellStyle name="Comma [0] 16 2 4" xfId="1790" xr:uid="{00000000-0005-0000-0000-0000E3060000}"/>
    <cellStyle name="Comma [0] 16 3" xfId="1791" xr:uid="{00000000-0005-0000-0000-0000E4060000}"/>
    <cellStyle name="Comma [0] 16 3 2" xfId="1792" xr:uid="{00000000-0005-0000-0000-0000E5060000}"/>
    <cellStyle name="Comma [0] 16 4" xfId="1793" xr:uid="{00000000-0005-0000-0000-0000E6060000}"/>
    <cellStyle name="Comma [0] 16 5" xfId="1794" xr:uid="{00000000-0005-0000-0000-0000E7060000}"/>
    <cellStyle name="Comma [0] 16 6" xfId="1795" xr:uid="{00000000-0005-0000-0000-0000E8060000}"/>
    <cellStyle name="Comma [0] 16 7" xfId="1796" xr:uid="{00000000-0005-0000-0000-0000E9060000}"/>
    <cellStyle name="Comma [0] 17" xfId="1797" xr:uid="{00000000-0005-0000-0000-0000EA060000}"/>
    <cellStyle name="Comma [0] 17 2" xfId="1798" xr:uid="{00000000-0005-0000-0000-0000EB060000}"/>
    <cellStyle name="Comma [0] 17 2 2" xfId="1799" xr:uid="{00000000-0005-0000-0000-0000EC060000}"/>
    <cellStyle name="Comma [0] 17 2 2 2" xfId="1800" xr:uid="{00000000-0005-0000-0000-0000ED060000}"/>
    <cellStyle name="Comma [0] 17 2 3" xfId="1801" xr:uid="{00000000-0005-0000-0000-0000EE060000}"/>
    <cellStyle name="Comma [0] 17 2 4" xfId="1802" xr:uid="{00000000-0005-0000-0000-0000EF060000}"/>
    <cellStyle name="Comma [0] 17 3" xfId="1803" xr:uid="{00000000-0005-0000-0000-0000F0060000}"/>
    <cellStyle name="Comma [0] 17 3 2" xfId="1804" xr:uid="{00000000-0005-0000-0000-0000F1060000}"/>
    <cellStyle name="Comma [0] 17 4" xfId="1805" xr:uid="{00000000-0005-0000-0000-0000F2060000}"/>
    <cellStyle name="Comma [0] 17 5" xfId="1806" xr:uid="{00000000-0005-0000-0000-0000F3060000}"/>
    <cellStyle name="Comma [0] 17 6" xfId="1807" xr:uid="{00000000-0005-0000-0000-0000F4060000}"/>
    <cellStyle name="Comma [0] 17 7" xfId="1808" xr:uid="{00000000-0005-0000-0000-0000F5060000}"/>
    <cellStyle name="Comma [0] 18" xfId="1809" xr:uid="{00000000-0005-0000-0000-0000F6060000}"/>
    <cellStyle name="Comma [0] 18 2" xfId="1810" xr:uid="{00000000-0005-0000-0000-0000F7060000}"/>
    <cellStyle name="Comma [0] 18 2 2" xfId="1811" xr:uid="{00000000-0005-0000-0000-0000F8060000}"/>
    <cellStyle name="Comma [0] 18 2 2 2" xfId="1812" xr:uid="{00000000-0005-0000-0000-0000F9060000}"/>
    <cellStyle name="Comma [0] 18 2 3" xfId="1813" xr:uid="{00000000-0005-0000-0000-0000FA060000}"/>
    <cellStyle name="Comma [0] 18 2 4" xfId="1814" xr:uid="{00000000-0005-0000-0000-0000FB060000}"/>
    <cellStyle name="Comma [0] 18 3" xfId="1815" xr:uid="{00000000-0005-0000-0000-0000FC060000}"/>
    <cellStyle name="Comma [0] 18 3 2" xfId="1816" xr:uid="{00000000-0005-0000-0000-0000FD060000}"/>
    <cellStyle name="Comma [0] 18 4" xfId="1817" xr:uid="{00000000-0005-0000-0000-0000FE060000}"/>
    <cellStyle name="Comma [0] 18 5" xfId="1818" xr:uid="{00000000-0005-0000-0000-0000FF060000}"/>
    <cellStyle name="Comma [0] 18 6" xfId="1819" xr:uid="{00000000-0005-0000-0000-000000070000}"/>
    <cellStyle name="Comma [0] 18 7" xfId="1820" xr:uid="{00000000-0005-0000-0000-000001070000}"/>
    <cellStyle name="Comma [0] 19" xfId="1821" xr:uid="{00000000-0005-0000-0000-000002070000}"/>
    <cellStyle name="Comma [0] 19 2" xfId="1822" xr:uid="{00000000-0005-0000-0000-000003070000}"/>
    <cellStyle name="Comma [0] 19 3" xfId="1823" xr:uid="{00000000-0005-0000-0000-000004070000}"/>
    <cellStyle name="Comma [0] 19 4" xfId="1824" xr:uid="{00000000-0005-0000-0000-000005070000}"/>
    <cellStyle name="Comma [0] 19 5" xfId="1825" xr:uid="{00000000-0005-0000-0000-000006070000}"/>
    <cellStyle name="Comma [0] 19 6" xfId="1826" xr:uid="{00000000-0005-0000-0000-000007070000}"/>
    <cellStyle name="Comma [0] 19 7" xfId="1827" xr:uid="{00000000-0005-0000-0000-000008070000}"/>
    <cellStyle name="Comma [0] 2" xfId="1828" xr:uid="{00000000-0005-0000-0000-000009070000}"/>
    <cellStyle name="Comma [0] 2 10" xfId="1829" xr:uid="{00000000-0005-0000-0000-00000A070000}"/>
    <cellStyle name="Comma [0] 2 11" xfId="1830" xr:uid="{00000000-0005-0000-0000-00000B070000}"/>
    <cellStyle name="Comma [0] 2 12" xfId="1831" xr:uid="{00000000-0005-0000-0000-00000C070000}"/>
    <cellStyle name="Comma [0] 2 12 2" xfId="1832" xr:uid="{00000000-0005-0000-0000-00000D070000}"/>
    <cellStyle name="Comma [0] 2 13" xfId="1833" xr:uid="{00000000-0005-0000-0000-00000E070000}"/>
    <cellStyle name="Comma [0] 2 14" xfId="1834" xr:uid="{00000000-0005-0000-0000-00000F070000}"/>
    <cellStyle name="Comma [0] 2 15" xfId="1835" xr:uid="{00000000-0005-0000-0000-000010070000}"/>
    <cellStyle name="Comma [0] 2 16" xfId="1836" xr:uid="{00000000-0005-0000-0000-000011070000}"/>
    <cellStyle name="Comma [0] 2 17" xfId="1837" xr:uid="{00000000-0005-0000-0000-000012070000}"/>
    <cellStyle name="Comma [0] 2 18" xfId="1838" xr:uid="{00000000-0005-0000-0000-000013070000}"/>
    <cellStyle name="Comma [0] 2 19" xfId="1839" xr:uid="{00000000-0005-0000-0000-000014070000}"/>
    <cellStyle name="Comma [0] 2 2" xfId="1840" xr:uid="{00000000-0005-0000-0000-000015070000}"/>
    <cellStyle name="Comma [0] 2 2 10" xfId="1841" xr:uid="{00000000-0005-0000-0000-000016070000}"/>
    <cellStyle name="Comma [0] 2 2 2" xfId="1842" xr:uid="{00000000-0005-0000-0000-000017070000}"/>
    <cellStyle name="Comma [0] 2 2 2 2" xfId="1843" xr:uid="{00000000-0005-0000-0000-000018070000}"/>
    <cellStyle name="Comma [0] 2 2 2 3" xfId="1844" xr:uid="{00000000-0005-0000-0000-000019070000}"/>
    <cellStyle name="Comma [0] 2 2 2 4" xfId="1845" xr:uid="{00000000-0005-0000-0000-00001A070000}"/>
    <cellStyle name="Comma [0] 2 2 2 5" xfId="1846" xr:uid="{00000000-0005-0000-0000-00001B070000}"/>
    <cellStyle name="Comma [0] 2 2 2 6" xfId="1847" xr:uid="{00000000-0005-0000-0000-00001C070000}"/>
    <cellStyle name="Comma [0] 2 2 2 7" xfId="1848" xr:uid="{00000000-0005-0000-0000-00001D070000}"/>
    <cellStyle name="Comma [0] 2 2 3" xfId="1849" xr:uid="{00000000-0005-0000-0000-00001E070000}"/>
    <cellStyle name="Comma [0] 2 2 3 2" xfId="1850" xr:uid="{00000000-0005-0000-0000-00001F070000}"/>
    <cellStyle name="Comma [0] 2 2 4" xfId="1851" xr:uid="{00000000-0005-0000-0000-000020070000}"/>
    <cellStyle name="Comma [0] 2 2 4 2" xfId="1852" xr:uid="{00000000-0005-0000-0000-000021070000}"/>
    <cellStyle name="Comma [0] 2 2 5" xfId="1853" xr:uid="{00000000-0005-0000-0000-000022070000}"/>
    <cellStyle name="Comma [0] 2 2 5 2" xfId="1854" xr:uid="{00000000-0005-0000-0000-000023070000}"/>
    <cellStyle name="Comma [0] 2 2 6" xfId="1855" xr:uid="{00000000-0005-0000-0000-000024070000}"/>
    <cellStyle name="Comma [0] 2 2 6 2" xfId="1856" xr:uid="{00000000-0005-0000-0000-000025070000}"/>
    <cellStyle name="Comma [0] 2 2 6 3" xfId="1857" xr:uid="{00000000-0005-0000-0000-000026070000}"/>
    <cellStyle name="Comma [0] 2 2 7" xfId="1858" xr:uid="{00000000-0005-0000-0000-000027070000}"/>
    <cellStyle name="Comma [0] 2 2 8" xfId="1859" xr:uid="{00000000-0005-0000-0000-000028070000}"/>
    <cellStyle name="Comma [0] 2 2 9" xfId="1860" xr:uid="{00000000-0005-0000-0000-000029070000}"/>
    <cellStyle name="Comma [0] 2 20" xfId="1861" xr:uid="{00000000-0005-0000-0000-00002A070000}"/>
    <cellStyle name="Comma [0] 2 21" xfId="1862" xr:uid="{00000000-0005-0000-0000-00002B070000}"/>
    <cellStyle name="Comma [0] 2 22" xfId="1863" xr:uid="{00000000-0005-0000-0000-00002C070000}"/>
    <cellStyle name="Comma [0] 2 23" xfId="1864" xr:uid="{00000000-0005-0000-0000-00002D070000}"/>
    <cellStyle name="Comma [0] 2 24" xfId="1865" xr:uid="{00000000-0005-0000-0000-00002E070000}"/>
    <cellStyle name="Comma [0] 2 25" xfId="1866" xr:uid="{00000000-0005-0000-0000-00002F070000}"/>
    <cellStyle name="Comma [0] 2 26" xfId="1867" xr:uid="{00000000-0005-0000-0000-000030070000}"/>
    <cellStyle name="Comma [0] 2 27" xfId="1868" xr:uid="{00000000-0005-0000-0000-000031070000}"/>
    <cellStyle name="Comma [0] 2 28" xfId="1869" xr:uid="{00000000-0005-0000-0000-000032070000}"/>
    <cellStyle name="Comma [0] 2 29" xfId="1870" xr:uid="{00000000-0005-0000-0000-000033070000}"/>
    <cellStyle name="Comma [0] 2 3" xfId="1871" xr:uid="{00000000-0005-0000-0000-000034070000}"/>
    <cellStyle name="Comma [0] 2 3 2" xfId="1872" xr:uid="{00000000-0005-0000-0000-000035070000}"/>
    <cellStyle name="Comma [0] 2 3 2 2" xfId="1873" xr:uid="{00000000-0005-0000-0000-000036070000}"/>
    <cellStyle name="Comma [0] 2 3 3" xfId="1874" xr:uid="{00000000-0005-0000-0000-000037070000}"/>
    <cellStyle name="Comma [0] 2 3 4" xfId="1875" xr:uid="{00000000-0005-0000-0000-000038070000}"/>
    <cellStyle name="Comma [0] 2 3 5" xfId="1876" xr:uid="{00000000-0005-0000-0000-000039070000}"/>
    <cellStyle name="Comma [0] 2 3 6" xfId="1877" xr:uid="{00000000-0005-0000-0000-00003A070000}"/>
    <cellStyle name="Comma [0] 2 3 7" xfId="1878" xr:uid="{00000000-0005-0000-0000-00003B070000}"/>
    <cellStyle name="Comma [0] 2 30" xfId="1879" xr:uid="{00000000-0005-0000-0000-00003C070000}"/>
    <cellStyle name="Comma [0] 2 31" xfId="1880" xr:uid="{00000000-0005-0000-0000-00003D070000}"/>
    <cellStyle name="Comma [0] 2 32" xfId="1881" xr:uid="{00000000-0005-0000-0000-00003E070000}"/>
    <cellStyle name="Comma [0] 2 33" xfId="1882" xr:uid="{00000000-0005-0000-0000-00003F070000}"/>
    <cellStyle name="Comma [0] 2 34" xfId="1883" xr:uid="{00000000-0005-0000-0000-000040070000}"/>
    <cellStyle name="Comma [0] 2 4" xfId="1884" xr:uid="{00000000-0005-0000-0000-000041070000}"/>
    <cellStyle name="Comma [0] 2 4 2" xfId="1885" xr:uid="{00000000-0005-0000-0000-000042070000}"/>
    <cellStyle name="Comma [0] 2 4 2 2" xfId="1886" xr:uid="{00000000-0005-0000-0000-000043070000}"/>
    <cellStyle name="Comma [0] 2 4 3" xfId="1887" xr:uid="{00000000-0005-0000-0000-000044070000}"/>
    <cellStyle name="Comma [0] 2 4 4" xfId="1888" xr:uid="{00000000-0005-0000-0000-000045070000}"/>
    <cellStyle name="Comma [0] 2 4 5" xfId="1889" xr:uid="{00000000-0005-0000-0000-000046070000}"/>
    <cellStyle name="Comma [0] 2 4 6" xfId="1890" xr:uid="{00000000-0005-0000-0000-000047070000}"/>
    <cellStyle name="Comma [0] 2 4 7" xfId="1891" xr:uid="{00000000-0005-0000-0000-000048070000}"/>
    <cellStyle name="Comma [0] 2 5" xfId="1892" xr:uid="{00000000-0005-0000-0000-000049070000}"/>
    <cellStyle name="Comma [0] 2 5 2" xfId="1893" xr:uid="{00000000-0005-0000-0000-00004A070000}"/>
    <cellStyle name="Comma [0] 2 5 2 2" xfId="1894" xr:uid="{00000000-0005-0000-0000-00004B070000}"/>
    <cellStyle name="Comma [0] 2 5 2 2 2" xfId="1895" xr:uid="{00000000-0005-0000-0000-00004C070000}"/>
    <cellStyle name="Comma [0] 2 5 2 2 2 2" xfId="1896" xr:uid="{00000000-0005-0000-0000-00004D070000}"/>
    <cellStyle name="Comma [0] 2 5 2 2 2 2 2" xfId="1897" xr:uid="{00000000-0005-0000-0000-00004E070000}"/>
    <cellStyle name="Comma [0] 2 5 2 2 2 3" xfId="1898" xr:uid="{00000000-0005-0000-0000-00004F070000}"/>
    <cellStyle name="Comma [0] 2 5 2 2 2 4" xfId="1899" xr:uid="{00000000-0005-0000-0000-000050070000}"/>
    <cellStyle name="Comma [0] 2 5 2 2 3" xfId="1900" xr:uid="{00000000-0005-0000-0000-000051070000}"/>
    <cellStyle name="Comma [0] 2 5 2 3" xfId="1901" xr:uid="{00000000-0005-0000-0000-000052070000}"/>
    <cellStyle name="Comma [0] 2 5 2 3 2" xfId="1902" xr:uid="{00000000-0005-0000-0000-000053070000}"/>
    <cellStyle name="Comma [0] 2 5 2 3 2 2" xfId="1903" xr:uid="{00000000-0005-0000-0000-000054070000}"/>
    <cellStyle name="Comma [0] 2 5 2 3 2 2 2" xfId="1904" xr:uid="{00000000-0005-0000-0000-000055070000}"/>
    <cellStyle name="Comma [0] 2 5 2 3 2 3" xfId="1905" xr:uid="{00000000-0005-0000-0000-000056070000}"/>
    <cellStyle name="Comma [0] 2 5 2 3 2 4" xfId="1906" xr:uid="{00000000-0005-0000-0000-000057070000}"/>
    <cellStyle name="Comma [0] 2 5 2 3 3" xfId="1907" xr:uid="{00000000-0005-0000-0000-000058070000}"/>
    <cellStyle name="Comma [0] 2 5 2 4" xfId="1908" xr:uid="{00000000-0005-0000-0000-000059070000}"/>
    <cellStyle name="Comma [0] 2 5 2 4 2" xfId="1909" xr:uid="{00000000-0005-0000-0000-00005A070000}"/>
    <cellStyle name="Comma [0] 2 5 2 4 2 2" xfId="1910" xr:uid="{00000000-0005-0000-0000-00005B070000}"/>
    <cellStyle name="Comma [0] 2 5 2 4 3" xfId="1911" xr:uid="{00000000-0005-0000-0000-00005C070000}"/>
    <cellStyle name="Comma [0] 2 5 2 4 4" xfId="1912" xr:uid="{00000000-0005-0000-0000-00005D070000}"/>
    <cellStyle name="Comma [0] 2 5 2 5" xfId="1913" xr:uid="{00000000-0005-0000-0000-00005E070000}"/>
    <cellStyle name="Comma [0] 2 5 3" xfId="1914" xr:uid="{00000000-0005-0000-0000-00005F070000}"/>
    <cellStyle name="Comma [0] 2 5 4" xfId="1915" xr:uid="{00000000-0005-0000-0000-000060070000}"/>
    <cellStyle name="Comma [0] 2 5 4 2" xfId="1916" xr:uid="{00000000-0005-0000-0000-000061070000}"/>
    <cellStyle name="Comma [0] 2 5 4 2 2" xfId="1917" xr:uid="{00000000-0005-0000-0000-000062070000}"/>
    <cellStyle name="Comma [0] 2 5 4 2 2 2" xfId="1918" xr:uid="{00000000-0005-0000-0000-000063070000}"/>
    <cellStyle name="Comma [0] 2 5 4 2 2 2 2" xfId="1919" xr:uid="{00000000-0005-0000-0000-000064070000}"/>
    <cellStyle name="Comma [0] 2 5 4 2 2 3" xfId="1920" xr:uid="{00000000-0005-0000-0000-000065070000}"/>
    <cellStyle name="Comma [0] 2 5 4 2 2 4" xfId="1921" xr:uid="{00000000-0005-0000-0000-000066070000}"/>
    <cellStyle name="Comma [0] 2 5 4 2 3" xfId="1922" xr:uid="{00000000-0005-0000-0000-000067070000}"/>
    <cellStyle name="Comma [0] 2 5 4 3" xfId="1923" xr:uid="{00000000-0005-0000-0000-000068070000}"/>
    <cellStyle name="Comma [0] 2 5 4 3 2" xfId="1924" xr:uid="{00000000-0005-0000-0000-000069070000}"/>
    <cellStyle name="Comma [0] 2 5 4 3 2 2" xfId="1925" xr:uid="{00000000-0005-0000-0000-00006A070000}"/>
    <cellStyle name="Comma [0] 2 5 4 3 2 2 2" xfId="1926" xr:uid="{00000000-0005-0000-0000-00006B070000}"/>
    <cellStyle name="Comma [0] 2 5 4 3 2 3" xfId="1927" xr:uid="{00000000-0005-0000-0000-00006C070000}"/>
    <cellStyle name="Comma [0] 2 5 4 3 2 4" xfId="1928" xr:uid="{00000000-0005-0000-0000-00006D070000}"/>
    <cellStyle name="Comma [0] 2 5 4 3 3" xfId="1929" xr:uid="{00000000-0005-0000-0000-00006E070000}"/>
    <cellStyle name="Comma [0] 2 5 4 4" xfId="1930" xr:uid="{00000000-0005-0000-0000-00006F070000}"/>
    <cellStyle name="Comma [0] 2 5 4 4 2" xfId="1931" xr:uid="{00000000-0005-0000-0000-000070070000}"/>
    <cellStyle name="Comma [0] 2 5 4 4 2 2" xfId="1932" xr:uid="{00000000-0005-0000-0000-000071070000}"/>
    <cellStyle name="Comma [0] 2 5 4 4 3" xfId="1933" xr:uid="{00000000-0005-0000-0000-000072070000}"/>
    <cellStyle name="Comma [0] 2 5 4 4 4" xfId="1934" xr:uid="{00000000-0005-0000-0000-000073070000}"/>
    <cellStyle name="Comma [0] 2 5 4 5" xfId="1935" xr:uid="{00000000-0005-0000-0000-000074070000}"/>
    <cellStyle name="Comma [0] 2 5 5" xfId="1936" xr:uid="{00000000-0005-0000-0000-000075070000}"/>
    <cellStyle name="Comma [0] 2 5 6" xfId="1937" xr:uid="{00000000-0005-0000-0000-000076070000}"/>
    <cellStyle name="Comma [0] 2 5 7" xfId="1938" xr:uid="{00000000-0005-0000-0000-000077070000}"/>
    <cellStyle name="Comma [0] 2 6" xfId="1939" xr:uid="{00000000-0005-0000-0000-000078070000}"/>
    <cellStyle name="Comma [0] 2 6 2" xfId="1940" xr:uid="{00000000-0005-0000-0000-000079070000}"/>
    <cellStyle name="Comma [0] 2 6 2 2" xfId="1941" xr:uid="{00000000-0005-0000-0000-00007A070000}"/>
    <cellStyle name="Comma [0] 2 6 2 2 2" xfId="1942" xr:uid="{00000000-0005-0000-0000-00007B070000}"/>
    <cellStyle name="Comma [0] 2 6 2 2 2 2" xfId="1943" xr:uid="{00000000-0005-0000-0000-00007C070000}"/>
    <cellStyle name="Comma [0] 2 6 2 2 2 2 2" xfId="1944" xr:uid="{00000000-0005-0000-0000-00007D070000}"/>
    <cellStyle name="Comma [0] 2 6 2 2 2 3" xfId="1945" xr:uid="{00000000-0005-0000-0000-00007E070000}"/>
    <cellStyle name="Comma [0] 2 6 2 2 2 4" xfId="1946" xr:uid="{00000000-0005-0000-0000-00007F070000}"/>
    <cellStyle name="Comma [0] 2 6 2 2 3" xfId="1947" xr:uid="{00000000-0005-0000-0000-000080070000}"/>
    <cellStyle name="Comma [0] 2 6 2 3" xfId="1948" xr:uid="{00000000-0005-0000-0000-000081070000}"/>
    <cellStyle name="Comma [0] 2 6 2 3 2" xfId="1949" xr:uid="{00000000-0005-0000-0000-000082070000}"/>
    <cellStyle name="Comma [0] 2 6 2 3 2 2" xfId="1950" xr:uid="{00000000-0005-0000-0000-000083070000}"/>
    <cellStyle name="Comma [0] 2 6 2 3 2 2 2" xfId="1951" xr:uid="{00000000-0005-0000-0000-000084070000}"/>
    <cellStyle name="Comma [0] 2 6 2 3 2 3" xfId="1952" xr:uid="{00000000-0005-0000-0000-000085070000}"/>
    <cellStyle name="Comma [0] 2 6 2 3 2 4" xfId="1953" xr:uid="{00000000-0005-0000-0000-000086070000}"/>
    <cellStyle name="Comma [0] 2 6 2 3 3" xfId="1954" xr:uid="{00000000-0005-0000-0000-000087070000}"/>
    <cellStyle name="Comma [0] 2 6 2 4" xfId="1955" xr:uid="{00000000-0005-0000-0000-000088070000}"/>
    <cellStyle name="Comma [0] 2 6 2 4 2" xfId="1956" xr:uid="{00000000-0005-0000-0000-000089070000}"/>
    <cellStyle name="Comma [0] 2 6 2 4 2 2" xfId="1957" xr:uid="{00000000-0005-0000-0000-00008A070000}"/>
    <cellStyle name="Comma [0] 2 6 2 4 3" xfId="1958" xr:uid="{00000000-0005-0000-0000-00008B070000}"/>
    <cellStyle name="Comma [0] 2 6 2 4 4" xfId="1959" xr:uid="{00000000-0005-0000-0000-00008C070000}"/>
    <cellStyle name="Comma [0] 2 6 2 5" xfId="1960" xr:uid="{00000000-0005-0000-0000-00008D070000}"/>
    <cellStyle name="Comma [0] 2 6 3" xfId="1961" xr:uid="{00000000-0005-0000-0000-00008E070000}"/>
    <cellStyle name="Comma [0] 2 6 3 2" xfId="1962" xr:uid="{00000000-0005-0000-0000-00008F070000}"/>
    <cellStyle name="Comma [0] 2 6 3 2 2" xfId="1963" xr:uid="{00000000-0005-0000-0000-000090070000}"/>
    <cellStyle name="Comma [0] 2 6 3 2 2 2" xfId="1964" xr:uid="{00000000-0005-0000-0000-000091070000}"/>
    <cellStyle name="Comma [0] 2 6 3 2 2 2 2" xfId="1965" xr:uid="{00000000-0005-0000-0000-000092070000}"/>
    <cellStyle name="Comma [0] 2 6 3 2 2 3" xfId="1966" xr:uid="{00000000-0005-0000-0000-000093070000}"/>
    <cellStyle name="Comma [0] 2 6 3 2 2 4" xfId="1967" xr:uid="{00000000-0005-0000-0000-000094070000}"/>
    <cellStyle name="Comma [0] 2 6 3 2 3" xfId="1968" xr:uid="{00000000-0005-0000-0000-000095070000}"/>
    <cellStyle name="Comma [0] 2 6 3 3" xfId="1969" xr:uid="{00000000-0005-0000-0000-000096070000}"/>
    <cellStyle name="Comma [0] 2 6 3 3 2" xfId="1970" xr:uid="{00000000-0005-0000-0000-000097070000}"/>
    <cellStyle name="Comma [0] 2 6 3 3 2 2" xfId="1971" xr:uid="{00000000-0005-0000-0000-000098070000}"/>
    <cellStyle name="Comma [0] 2 6 3 3 2 2 2" xfId="1972" xr:uid="{00000000-0005-0000-0000-000099070000}"/>
    <cellStyle name="Comma [0] 2 6 3 3 2 3" xfId="1973" xr:uid="{00000000-0005-0000-0000-00009A070000}"/>
    <cellStyle name="Comma [0] 2 6 3 3 2 4" xfId="1974" xr:uid="{00000000-0005-0000-0000-00009B070000}"/>
    <cellStyle name="Comma [0] 2 6 3 3 3" xfId="1975" xr:uid="{00000000-0005-0000-0000-00009C070000}"/>
    <cellStyle name="Comma [0] 2 6 3 4" xfId="1976" xr:uid="{00000000-0005-0000-0000-00009D070000}"/>
    <cellStyle name="Comma [0] 2 6 3 4 2" xfId="1977" xr:uid="{00000000-0005-0000-0000-00009E070000}"/>
    <cellStyle name="Comma [0] 2 6 3 5" xfId="1978" xr:uid="{00000000-0005-0000-0000-00009F070000}"/>
    <cellStyle name="Comma [0] 2 6 4" xfId="1979" xr:uid="{00000000-0005-0000-0000-0000A0070000}"/>
    <cellStyle name="Comma [0] 2 6 4 2" xfId="1980" xr:uid="{00000000-0005-0000-0000-0000A1070000}"/>
    <cellStyle name="Comma [0] 2 6 4 2 2" xfId="1981" xr:uid="{00000000-0005-0000-0000-0000A2070000}"/>
    <cellStyle name="Comma [0] 2 6 4 2 2 2" xfId="1982" xr:uid="{00000000-0005-0000-0000-0000A3070000}"/>
    <cellStyle name="Comma [0] 2 6 4 2 2 2 2" xfId="1983" xr:uid="{00000000-0005-0000-0000-0000A4070000}"/>
    <cellStyle name="Comma [0] 2 6 4 2 2 3" xfId="1984" xr:uid="{00000000-0005-0000-0000-0000A5070000}"/>
    <cellStyle name="Comma [0] 2 6 4 2 2 4" xfId="1985" xr:uid="{00000000-0005-0000-0000-0000A6070000}"/>
    <cellStyle name="Comma [0] 2 6 4 2 3" xfId="1986" xr:uid="{00000000-0005-0000-0000-0000A7070000}"/>
    <cellStyle name="Comma [0] 2 6 4 3" xfId="1987" xr:uid="{00000000-0005-0000-0000-0000A8070000}"/>
    <cellStyle name="Comma [0] 2 6 4 3 2" xfId="1988" xr:uid="{00000000-0005-0000-0000-0000A9070000}"/>
    <cellStyle name="Comma [0] 2 6 4 3 2 2" xfId="1989" xr:uid="{00000000-0005-0000-0000-0000AA070000}"/>
    <cellStyle name="Comma [0] 2 6 4 3 2 2 2" xfId="1990" xr:uid="{00000000-0005-0000-0000-0000AB070000}"/>
    <cellStyle name="Comma [0] 2 6 4 3 2 3" xfId="1991" xr:uid="{00000000-0005-0000-0000-0000AC070000}"/>
    <cellStyle name="Comma [0] 2 6 4 3 2 4" xfId="1992" xr:uid="{00000000-0005-0000-0000-0000AD070000}"/>
    <cellStyle name="Comma [0] 2 6 4 3 3" xfId="1993" xr:uid="{00000000-0005-0000-0000-0000AE070000}"/>
    <cellStyle name="Comma [0] 2 6 4 4" xfId="1994" xr:uid="{00000000-0005-0000-0000-0000AF070000}"/>
    <cellStyle name="Comma [0] 2 6 4 4 2" xfId="1995" xr:uid="{00000000-0005-0000-0000-0000B0070000}"/>
    <cellStyle name="Comma [0] 2 6 4 4 2 2" xfId="1996" xr:uid="{00000000-0005-0000-0000-0000B1070000}"/>
    <cellStyle name="Comma [0] 2 6 4 4 3" xfId="1997" xr:uid="{00000000-0005-0000-0000-0000B2070000}"/>
    <cellStyle name="Comma [0] 2 6 4 4 4" xfId="1998" xr:uid="{00000000-0005-0000-0000-0000B3070000}"/>
    <cellStyle name="Comma [0] 2 6 4 5" xfId="1999" xr:uid="{00000000-0005-0000-0000-0000B4070000}"/>
    <cellStyle name="Comma [0] 2 6 5" xfId="2000" xr:uid="{00000000-0005-0000-0000-0000B5070000}"/>
    <cellStyle name="Comma [0] 2 6 5 2" xfId="2001" xr:uid="{00000000-0005-0000-0000-0000B6070000}"/>
    <cellStyle name="Comma [0] 2 6 5 2 2" xfId="2002" xr:uid="{00000000-0005-0000-0000-0000B7070000}"/>
    <cellStyle name="Comma [0] 2 6 5 2 2 2" xfId="2003" xr:uid="{00000000-0005-0000-0000-0000B8070000}"/>
    <cellStyle name="Comma [0] 2 6 5 2 3" xfId="2004" xr:uid="{00000000-0005-0000-0000-0000B9070000}"/>
    <cellStyle name="Comma [0] 2 6 5 2 4" xfId="2005" xr:uid="{00000000-0005-0000-0000-0000BA070000}"/>
    <cellStyle name="Comma [0] 2 6 5 3" xfId="2006" xr:uid="{00000000-0005-0000-0000-0000BB070000}"/>
    <cellStyle name="Comma [0] 2 6 6" xfId="2007" xr:uid="{00000000-0005-0000-0000-0000BC070000}"/>
    <cellStyle name="Comma [0] 2 6 6 2" xfId="2008" xr:uid="{00000000-0005-0000-0000-0000BD070000}"/>
    <cellStyle name="Comma [0] 2 6 6 2 2" xfId="2009" xr:uid="{00000000-0005-0000-0000-0000BE070000}"/>
    <cellStyle name="Comma [0] 2 6 6 2 2 2" xfId="2010" xr:uid="{00000000-0005-0000-0000-0000BF070000}"/>
    <cellStyle name="Comma [0] 2 6 6 2 3" xfId="2011" xr:uid="{00000000-0005-0000-0000-0000C0070000}"/>
    <cellStyle name="Comma [0] 2 6 6 2 4" xfId="2012" xr:uid="{00000000-0005-0000-0000-0000C1070000}"/>
    <cellStyle name="Comma [0] 2 6 6 3" xfId="2013" xr:uid="{00000000-0005-0000-0000-0000C2070000}"/>
    <cellStyle name="Comma [0] 2 6 7" xfId="2014" xr:uid="{00000000-0005-0000-0000-0000C3070000}"/>
    <cellStyle name="Comma [0] 2 6 7 2" xfId="2015" xr:uid="{00000000-0005-0000-0000-0000C4070000}"/>
    <cellStyle name="Comma [0] 2 6 8" xfId="2016" xr:uid="{00000000-0005-0000-0000-0000C5070000}"/>
    <cellStyle name="Comma [0] 2 6 9" xfId="2017" xr:uid="{00000000-0005-0000-0000-0000C6070000}"/>
    <cellStyle name="Comma [0] 2 7" xfId="2018" xr:uid="{00000000-0005-0000-0000-0000C7070000}"/>
    <cellStyle name="Comma [0] 2 7 2" xfId="2019" xr:uid="{00000000-0005-0000-0000-0000C8070000}"/>
    <cellStyle name="Comma [0] 2 7 3" xfId="2020" xr:uid="{00000000-0005-0000-0000-0000C9070000}"/>
    <cellStyle name="Comma [0] 2 7 4" xfId="2021" xr:uid="{00000000-0005-0000-0000-0000CA070000}"/>
    <cellStyle name="Comma [0] 2 7 5" xfId="2022" xr:uid="{00000000-0005-0000-0000-0000CB070000}"/>
    <cellStyle name="Comma [0] 2 7 6" xfId="2023" xr:uid="{00000000-0005-0000-0000-0000CC070000}"/>
    <cellStyle name="Comma [0] 2 7 7" xfId="2024" xr:uid="{00000000-0005-0000-0000-0000CD070000}"/>
    <cellStyle name="Comma [0] 2 72" xfId="2025" xr:uid="{00000000-0005-0000-0000-0000CE070000}"/>
    <cellStyle name="Comma [0] 2 8" xfId="2026" xr:uid="{00000000-0005-0000-0000-0000CF070000}"/>
    <cellStyle name="Comma [0] 2 8 2" xfId="2027" xr:uid="{00000000-0005-0000-0000-0000D0070000}"/>
    <cellStyle name="Comma [0] 2 8 2 2" xfId="2028" xr:uid="{00000000-0005-0000-0000-0000D1070000}"/>
    <cellStyle name="Comma [0] 2 8 2 3" xfId="2029" xr:uid="{00000000-0005-0000-0000-0000D2070000}"/>
    <cellStyle name="Comma [0] 2 8 2 4" xfId="2030" xr:uid="{00000000-0005-0000-0000-0000D3070000}"/>
    <cellStyle name="Comma [0] 2 8 2 5" xfId="2031" xr:uid="{00000000-0005-0000-0000-0000D4070000}"/>
    <cellStyle name="Comma [0] 2 8 2 6" xfId="2032" xr:uid="{00000000-0005-0000-0000-0000D5070000}"/>
    <cellStyle name="Comma [0] 2 8 2 7" xfId="2033" xr:uid="{00000000-0005-0000-0000-0000D6070000}"/>
    <cellStyle name="Comma [0] 2 8 3" xfId="2034" xr:uid="{00000000-0005-0000-0000-0000D7070000}"/>
    <cellStyle name="Comma [0] 2 8 4" xfId="2035" xr:uid="{00000000-0005-0000-0000-0000D8070000}"/>
    <cellStyle name="Comma [0] 2 8 5" xfId="2036" xr:uid="{00000000-0005-0000-0000-0000D9070000}"/>
    <cellStyle name="Comma [0] 2 8 6" xfId="2037" xr:uid="{00000000-0005-0000-0000-0000DA070000}"/>
    <cellStyle name="Comma [0] 2 8 7" xfId="2038" xr:uid="{00000000-0005-0000-0000-0000DB070000}"/>
    <cellStyle name="Comma [0] 2 8 8" xfId="2039" xr:uid="{00000000-0005-0000-0000-0000DC070000}"/>
    <cellStyle name="Comma [0] 2 9" xfId="2040" xr:uid="{00000000-0005-0000-0000-0000DD070000}"/>
    <cellStyle name="Comma [0] 2 9 2" xfId="2041" xr:uid="{00000000-0005-0000-0000-0000DE070000}"/>
    <cellStyle name="Comma [0] 2 9 2 2" xfId="2042" xr:uid="{00000000-0005-0000-0000-0000DF070000}"/>
    <cellStyle name="Comma [0] 2 9 3" xfId="2043" xr:uid="{00000000-0005-0000-0000-0000E0070000}"/>
    <cellStyle name="Comma [0] 2 9 4" xfId="2044" xr:uid="{00000000-0005-0000-0000-0000E1070000}"/>
    <cellStyle name="Comma [0] 2 9 5" xfId="2045" xr:uid="{00000000-0005-0000-0000-0000E2070000}"/>
    <cellStyle name="Comma [0] 2 9 6" xfId="2046" xr:uid="{00000000-0005-0000-0000-0000E3070000}"/>
    <cellStyle name="Comma [0] 2 9 7" xfId="2047" xr:uid="{00000000-0005-0000-0000-0000E4070000}"/>
    <cellStyle name="Comma [0] 20" xfId="2048" xr:uid="{00000000-0005-0000-0000-0000E5070000}"/>
    <cellStyle name="Comma [0] 20 2" xfId="2049" xr:uid="{00000000-0005-0000-0000-0000E6070000}"/>
    <cellStyle name="Comma [0] 20 2 2" xfId="2050" xr:uid="{00000000-0005-0000-0000-0000E7070000}"/>
    <cellStyle name="Comma [0] 20 2 2 2" xfId="2051" xr:uid="{00000000-0005-0000-0000-0000E8070000}"/>
    <cellStyle name="Comma [0] 20 2 3" xfId="2052" xr:uid="{00000000-0005-0000-0000-0000E9070000}"/>
    <cellStyle name="Comma [0] 20 2 4" xfId="2053" xr:uid="{00000000-0005-0000-0000-0000EA070000}"/>
    <cellStyle name="Comma [0] 20 3" xfId="2054" xr:uid="{00000000-0005-0000-0000-0000EB070000}"/>
    <cellStyle name="Comma [0] 20 3 2" xfId="2055" xr:uid="{00000000-0005-0000-0000-0000EC070000}"/>
    <cellStyle name="Comma [0] 20 4" xfId="2056" xr:uid="{00000000-0005-0000-0000-0000ED070000}"/>
    <cellStyle name="Comma [0] 20 5" xfId="2057" xr:uid="{00000000-0005-0000-0000-0000EE070000}"/>
    <cellStyle name="Comma [0] 20 6" xfId="2058" xr:uid="{00000000-0005-0000-0000-0000EF070000}"/>
    <cellStyle name="Comma [0] 20 7" xfId="2059" xr:uid="{00000000-0005-0000-0000-0000F0070000}"/>
    <cellStyle name="Comma [0] 21" xfId="2060" xr:uid="{00000000-0005-0000-0000-0000F1070000}"/>
    <cellStyle name="Comma [0] 21 2" xfId="2061" xr:uid="{00000000-0005-0000-0000-0000F2070000}"/>
    <cellStyle name="Comma [0] 21 2 2" xfId="2062" xr:uid="{00000000-0005-0000-0000-0000F3070000}"/>
    <cellStyle name="Comma [0] 21 2 2 2" xfId="2063" xr:uid="{00000000-0005-0000-0000-0000F4070000}"/>
    <cellStyle name="Comma [0] 21 2 3" xfId="2064" xr:uid="{00000000-0005-0000-0000-0000F5070000}"/>
    <cellStyle name="Comma [0] 21 2 4" xfId="2065" xr:uid="{00000000-0005-0000-0000-0000F6070000}"/>
    <cellStyle name="Comma [0] 21 3" xfId="2066" xr:uid="{00000000-0005-0000-0000-0000F7070000}"/>
    <cellStyle name="Comma [0] 21 3 2" xfId="2067" xr:uid="{00000000-0005-0000-0000-0000F8070000}"/>
    <cellStyle name="Comma [0] 21 4" xfId="2068" xr:uid="{00000000-0005-0000-0000-0000F9070000}"/>
    <cellStyle name="Comma [0] 21 5" xfId="2069" xr:uid="{00000000-0005-0000-0000-0000FA070000}"/>
    <cellStyle name="Comma [0] 21 6" xfId="2070" xr:uid="{00000000-0005-0000-0000-0000FB070000}"/>
    <cellStyle name="Comma [0] 21 7" xfId="2071" xr:uid="{00000000-0005-0000-0000-0000FC070000}"/>
    <cellStyle name="Comma [0] 22" xfId="2072" xr:uid="{00000000-0005-0000-0000-0000FD070000}"/>
    <cellStyle name="Comma [0] 22 2" xfId="2073" xr:uid="{00000000-0005-0000-0000-0000FE070000}"/>
    <cellStyle name="Comma [0] 22 2 2" xfId="2074" xr:uid="{00000000-0005-0000-0000-0000FF070000}"/>
    <cellStyle name="Comma [0] 22 2 2 2" xfId="2075" xr:uid="{00000000-0005-0000-0000-000000080000}"/>
    <cellStyle name="Comma [0] 22 2 3" xfId="2076" xr:uid="{00000000-0005-0000-0000-000001080000}"/>
    <cellStyle name="Comma [0] 22 2 4" xfId="2077" xr:uid="{00000000-0005-0000-0000-000002080000}"/>
    <cellStyle name="Comma [0] 22 3" xfId="2078" xr:uid="{00000000-0005-0000-0000-000003080000}"/>
    <cellStyle name="Comma [0] 22 3 2" xfId="2079" xr:uid="{00000000-0005-0000-0000-000004080000}"/>
    <cellStyle name="Comma [0] 22 4" xfId="2080" xr:uid="{00000000-0005-0000-0000-000005080000}"/>
    <cellStyle name="Comma [0] 22 5" xfId="2081" xr:uid="{00000000-0005-0000-0000-000006080000}"/>
    <cellStyle name="Comma [0] 22 6" xfId="2082" xr:uid="{00000000-0005-0000-0000-000007080000}"/>
    <cellStyle name="Comma [0] 22 7" xfId="2083" xr:uid="{00000000-0005-0000-0000-000008080000}"/>
    <cellStyle name="Comma [0] 23" xfId="2084" xr:uid="{00000000-0005-0000-0000-000009080000}"/>
    <cellStyle name="Comma [0] 23 2" xfId="2085" xr:uid="{00000000-0005-0000-0000-00000A080000}"/>
    <cellStyle name="Comma [0] 23 2 2" xfId="2086" xr:uid="{00000000-0005-0000-0000-00000B080000}"/>
    <cellStyle name="Comma [0] 23 2 2 2" xfId="2087" xr:uid="{00000000-0005-0000-0000-00000C080000}"/>
    <cellStyle name="Comma [0] 23 2 3" xfId="2088" xr:uid="{00000000-0005-0000-0000-00000D080000}"/>
    <cellStyle name="Comma [0] 23 2 4" xfId="2089" xr:uid="{00000000-0005-0000-0000-00000E080000}"/>
    <cellStyle name="Comma [0] 23 3" xfId="2090" xr:uid="{00000000-0005-0000-0000-00000F080000}"/>
    <cellStyle name="Comma [0] 23 3 2" xfId="2091" xr:uid="{00000000-0005-0000-0000-000010080000}"/>
    <cellStyle name="Comma [0] 23 4" xfId="2092" xr:uid="{00000000-0005-0000-0000-000011080000}"/>
    <cellStyle name="Comma [0] 23 5" xfId="2093" xr:uid="{00000000-0005-0000-0000-000012080000}"/>
    <cellStyle name="Comma [0] 23 6" xfId="2094" xr:uid="{00000000-0005-0000-0000-000013080000}"/>
    <cellStyle name="Comma [0] 23 7" xfId="2095" xr:uid="{00000000-0005-0000-0000-000014080000}"/>
    <cellStyle name="Comma [0] 24" xfId="2096" xr:uid="{00000000-0005-0000-0000-000015080000}"/>
    <cellStyle name="Comma [0] 24 2" xfId="2097" xr:uid="{00000000-0005-0000-0000-000016080000}"/>
    <cellStyle name="Comma [0] 24 2 2" xfId="2098" xr:uid="{00000000-0005-0000-0000-000017080000}"/>
    <cellStyle name="Comma [0] 24 3" xfId="2099" xr:uid="{00000000-0005-0000-0000-000018080000}"/>
    <cellStyle name="Comma [0] 24 4" xfId="2100" xr:uid="{00000000-0005-0000-0000-000019080000}"/>
    <cellStyle name="Comma [0] 24 5" xfId="2101" xr:uid="{00000000-0005-0000-0000-00001A080000}"/>
    <cellStyle name="Comma [0] 24 6" xfId="2102" xr:uid="{00000000-0005-0000-0000-00001B080000}"/>
    <cellStyle name="Comma [0] 24 7" xfId="2103" xr:uid="{00000000-0005-0000-0000-00001C080000}"/>
    <cellStyle name="Comma [0] 240" xfId="2104" xr:uid="{00000000-0005-0000-0000-00001D080000}"/>
    <cellStyle name="Comma [0] 241" xfId="2105" xr:uid="{00000000-0005-0000-0000-00001E080000}"/>
    <cellStyle name="Comma [0] 242" xfId="2106" xr:uid="{00000000-0005-0000-0000-00001F080000}"/>
    <cellStyle name="Comma [0] 243" xfId="2107" xr:uid="{00000000-0005-0000-0000-000020080000}"/>
    <cellStyle name="Comma [0] 244" xfId="2108" xr:uid="{00000000-0005-0000-0000-000021080000}"/>
    <cellStyle name="Comma [0] 245" xfId="2109" xr:uid="{00000000-0005-0000-0000-000022080000}"/>
    <cellStyle name="Comma [0] 246" xfId="2110" xr:uid="{00000000-0005-0000-0000-000023080000}"/>
    <cellStyle name="Comma [0] 247" xfId="2111" xr:uid="{00000000-0005-0000-0000-000024080000}"/>
    <cellStyle name="Comma [0] 248" xfId="2112" xr:uid="{00000000-0005-0000-0000-000025080000}"/>
    <cellStyle name="Comma [0] 249" xfId="2113" xr:uid="{00000000-0005-0000-0000-000026080000}"/>
    <cellStyle name="Comma [0] 25" xfId="2114" xr:uid="{00000000-0005-0000-0000-000027080000}"/>
    <cellStyle name="Comma [0] 25 2" xfId="2115" xr:uid="{00000000-0005-0000-0000-000028080000}"/>
    <cellStyle name="Comma [0] 25 2 2" xfId="2116" xr:uid="{00000000-0005-0000-0000-000029080000}"/>
    <cellStyle name="Comma [0] 25 2 2 2" xfId="2117" xr:uid="{00000000-0005-0000-0000-00002A080000}"/>
    <cellStyle name="Comma [0] 25 2 3" xfId="2118" xr:uid="{00000000-0005-0000-0000-00002B080000}"/>
    <cellStyle name="Comma [0] 25 2 4" xfId="2119" xr:uid="{00000000-0005-0000-0000-00002C080000}"/>
    <cellStyle name="Comma [0] 25 3" xfId="2120" xr:uid="{00000000-0005-0000-0000-00002D080000}"/>
    <cellStyle name="Comma [0] 25 3 2" xfId="2121" xr:uid="{00000000-0005-0000-0000-00002E080000}"/>
    <cellStyle name="Comma [0] 25 4" xfId="2122" xr:uid="{00000000-0005-0000-0000-00002F080000}"/>
    <cellStyle name="Comma [0] 25 5" xfId="2123" xr:uid="{00000000-0005-0000-0000-000030080000}"/>
    <cellStyle name="Comma [0] 25 6" xfId="2124" xr:uid="{00000000-0005-0000-0000-000031080000}"/>
    <cellStyle name="Comma [0] 25 7" xfId="2125" xr:uid="{00000000-0005-0000-0000-000032080000}"/>
    <cellStyle name="Comma [0] 250" xfId="2126" xr:uid="{00000000-0005-0000-0000-000033080000}"/>
    <cellStyle name="Comma [0] 251" xfId="2127" xr:uid="{00000000-0005-0000-0000-000034080000}"/>
    <cellStyle name="Comma [0] 252" xfId="2128" xr:uid="{00000000-0005-0000-0000-000035080000}"/>
    <cellStyle name="Comma [0] 253" xfId="2129" xr:uid="{00000000-0005-0000-0000-000036080000}"/>
    <cellStyle name="Comma [0] 254" xfId="2130" xr:uid="{00000000-0005-0000-0000-000037080000}"/>
    <cellStyle name="Comma [0] 26" xfId="2131" xr:uid="{00000000-0005-0000-0000-000038080000}"/>
    <cellStyle name="Comma [0] 26 2" xfId="2132" xr:uid="{00000000-0005-0000-0000-000039080000}"/>
    <cellStyle name="Comma [0] 26 2 2" xfId="2133" xr:uid="{00000000-0005-0000-0000-00003A080000}"/>
    <cellStyle name="Comma [0] 26 2 2 2" xfId="2134" xr:uid="{00000000-0005-0000-0000-00003B080000}"/>
    <cellStyle name="Comma [0] 26 3" xfId="2135" xr:uid="{00000000-0005-0000-0000-00003C080000}"/>
    <cellStyle name="Comma [0] 26 3 2" xfId="2136" xr:uid="{00000000-0005-0000-0000-00003D080000}"/>
    <cellStyle name="Comma [0] 26 4" xfId="2137" xr:uid="{00000000-0005-0000-0000-00003E080000}"/>
    <cellStyle name="Comma [0] 26 5" xfId="2138" xr:uid="{00000000-0005-0000-0000-00003F080000}"/>
    <cellStyle name="Comma [0] 26 6" xfId="2139" xr:uid="{00000000-0005-0000-0000-000040080000}"/>
    <cellStyle name="Comma [0] 26 7" xfId="2140" xr:uid="{00000000-0005-0000-0000-000041080000}"/>
    <cellStyle name="Comma [0] 27" xfId="2141" xr:uid="{00000000-0005-0000-0000-000042080000}"/>
    <cellStyle name="Comma [0] 27 2" xfId="2142" xr:uid="{00000000-0005-0000-0000-000043080000}"/>
    <cellStyle name="Comma [0] 27 3" xfId="2143" xr:uid="{00000000-0005-0000-0000-000044080000}"/>
    <cellStyle name="Comma [0] 27 4" xfId="2144" xr:uid="{00000000-0005-0000-0000-000045080000}"/>
    <cellStyle name="Comma [0] 27 5" xfId="2145" xr:uid="{00000000-0005-0000-0000-000046080000}"/>
    <cellStyle name="Comma [0] 27 6" xfId="2146" xr:uid="{00000000-0005-0000-0000-000047080000}"/>
    <cellStyle name="Comma [0] 27 7" xfId="2147" xr:uid="{00000000-0005-0000-0000-000048080000}"/>
    <cellStyle name="Comma [0] 28" xfId="2148" xr:uid="{00000000-0005-0000-0000-000049080000}"/>
    <cellStyle name="Comma [0] 28 2" xfId="2149" xr:uid="{00000000-0005-0000-0000-00004A080000}"/>
    <cellStyle name="Comma [0] 28 2 2" xfId="2150" xr:uid="{00000000-0005-0000-0000-00004B080000}"/>
    <cellStyle name="Comma [0] 28 3" xfId="2151" xr:uid="{00000000-0005-0000-0000-00004C080000}"/>
    <cellStyle name="Comma [0] 28 4" xfId="2152" xr:uid="{00000000-0005-0000-0000-00004D080000}"/>
    <cellStyle name="Comma [0] 28 5" xfId="2153" xr:uid="{00000000-0005-0000-0000-00004E080000}"/>
    <cellStyle name="Comma [0] 28 6" xfId="2154" xr:uid="{00000000-0005-0000-0000-00004F080000}"/>
    <cellStyle name="Comma [0] 28 7" xfId="2155" xr:uid="{00000000-0005-0000-0000-000050080000}"/>
    <cellStyle name="Comma [0] 29" xfId="2156" xr:uid="{00000000-0005-0000-0000-000051080000}"/>
    <cellStyle name="Comma [0] 29 2" xfId="2157" xr:uid="{00000000-0005-0000-0000-000052080000}"/>
    <cellStyle name="Comma [0] 29 2 2" xfId="2158" xr:uid="{00000000-0005-0000-0000-000053080000}"/>
    <cellStyle name="Comma [0] 29 3" xfId="2159" xr:uid="{00000000-0005-0000-0000-000054080000}"/>
    <cellStyle name="Comma [0] 29 3 2" xfId="2160" xr:uid="{00000000-0005-0000-0000-000055080000}"/>
    <cellStyle name="Comma [0] 29 4" xfId="2161" xr:uid="{00000000-0005-0000-0000-000056080000}"/>
    <cellStyle name="Comma [0] 29 5" xfId="2162" xr:uid="{00000000-0005-0000-0000-000057080000}"/>
    <cellStyle name="Comma [0] 29 6" xfId="2163" xr:uid="{00000000-0005-0000-0000-000058080000}"/>
    <cellStyle name="Comma [0] 29 7" xfId="2164" xr:uid="{00000000-0005-0000-0000-000059080000}"/>
    <cellStyle name="Comma [0] 3" xfId="2165" xr:uid="{00000000-0005-0000-0000-00005A080000}"/>
    <cellStyle name="Comma [0] 3 10" xfId="2166" xr:uid="{00000000-0005-0000-0000-00005B080000}"/>
    <cellStyle name="Comma [0] 3 11" xfId="2167" xr:uid="{00000000-0005-0000-0000-00005C080000}"/>
    <cellStyle name="Comma [0] 3 12" xfId="2168" xr:uid="{00000000-0005-0000-0000-00005D080000}"/>
    <cellStyle name="Comma [0] 3 2" xfId="2169" xr:uid="{00000000-0005-0000-0000-00005E080000}"/>
    <cellStyle name="Comma [0] 3 2 2" xfId="2170" xr:uid="{00000000-0005-0000-0000-00005F080000}"/>
    <cellStyle name="Comma [0] 3 2 2 2" xfId="2171" xr:uid="{00000000-0005-0000-0000-000060080000}"/>
    <cellStyle name="Comma [0] 3 2 2 3" xfId="2172" xr:uid="{00000000-0005-0000-0000-000061080000}"/>
    <cellStyle name="Comma [0] 3 2 3" xfId="2173" xr:uid="{00000000-0005-0000-0000-000062080000}"/>
    <cellStyle name="Comma [0] 3 2 4" xfId="2174" xr:uid="{00000000-0005-0000-0000-000063080000}"/>
    <cellStyle name="Comma [0] 3 2 4 2" xfId="2175" xr:uid="{00000000-0005-0000-0000-000064080000}"/>
    <cellStyle name="Comma [0] 3 2 4 2 2" xfId="2176" xr:uid="{00000000-0005-0000-0000-000065080000}"/>
    <cellStyle name="Comma [0] 3 2 4 3" xfId="2177" xr:uid="{00000000-0005-0000-0000-000066080000}"/>
    <cellStyle name="Comma [0] 3 2 4 4" xfId="2178" xr:uid="{00000000-0005-0000-0000-000067080000}"/>
    <cellStyle name="Comma [0] 3 2 5" xfId="2179" xr:uid="{00000000-0005-0000-0000-000068080000}"/>
    <cellStyle name="Comma [0] 3 2 5 2" xfId="2180" xr:uid="{00000000-0005-0000-0000-000069080000}"/>
    <cellStyle name="Comma [0] 3 2 5 2 2" xfId="2181" xr:uid="{00000000-0005-0000-0000-00006A080000}"/>
    <cellStyle name="Comma [0] 3 2 5 3" xfId="2182" xr:uid="{00000000-0005-0000-0000-00006B080000}"/>
    <cellStyle name="Comma [0] 3 2 5 4" xfId="2183" xr:uid="{00000000-0005-0000-0000-00006C080000}"/>
    <cellStyle name="Comma [0] 3 2 6" xfId="2184" xr:uid="{00000000-0005-0000-0000-00006D080000}"/>
    <cellStyle name="Comma [0] 3 2 6 2" xfId="2185" xr:uid="{00000000-0005-0000-0000-00006E080000}"/>
    <cellStyle name="Comma [0] 3 2 6 2 2" xfId="2186" xr:uid="{00000000-0005-0000-0000-00006F080000}"/>
    <cellStyle name="Comma [0] 3 2 6 3" xfId="2187" xr:uid="{00000000-0005-0000-0000-000070080000}"/>
    <cellStyle name="Comma [0] 3 2 6 4" xfId="2188" xr:uid="{00000000-0005-0000-0000-000071080000}"/>
    <cellStyle name="Comma [0] 3 2 7" xfId="2189" xr:uid="{00000000-0005-0000-0000-000072080000}"/>
    <cellStyle name="Comma [0] 3 2 7 2" xfId="2190" xr:uid="{00000000-0005-0000-0000-000073080000}"/>
    <cellStyle name="Comma [0] 3 2 7 2 2" xfId="2191" xr:uid="{00000000-0005-0000-0000-000074080000}"/>
    <cellStyle name="Comma [0] 3 2 7 3" xfId="2192" xr:uid="{00000000-0005-0000-0000-000075080000}"/>
    <cellStyle name="Comma [0] 3 2 7 4" xfId="2193" xr:uid="{00000000-0005-0000-0000-000076080000}"/>
    <cellStyle name="Comma [0] 3 2 8" xfId="2194" xr:uid="{00000000-0005-0000-0000-000077080000}"/>
    <cellStyle name="Comma [0] 3 3" xfId="2195" xr:uid="{00000000-0005-0000-0000-000078080000}"/>
    <cellStyle name="Comma [0] 3 3 2" xfId="2196" xr:uid="{00000000-0005-0000-0000-000079080000}"/>
    <cellStyle name="Comma [0] 3 4" xfId="2197" xr:uid="{00000000-0005-0000-0000-00007A080000}"/>
    <cellStyle name="Comma [0] 3 4 2" xfId="2198" xr:uid="{00000000-0005-0000-0000-00007B080000}"/>
    <cellStyle name="Comma [0] 3 4 2 2" xfId="2199" xr:uid="{00000000-0005-0000-0000-00007C080000}"/>
    <cellStyle name="Comma [0] 3 5" xfId="2200" xr:uid="{00000000-0005-0000-0000-00007D080000}"/>
    <cellStyle name="Comma [0] 3 5 2" xfId="2201" xr:uid="{00000000-0005-0000-0000-00007E080000}"/>
    <cellStyle name="Comma [0] 3 5 2 2" xfId="2202" xr:uid="{00000000-0005-0000-0000-00007F080000}"/>
    <cellStyle name="Comma [0] 3 6" xfId="2203" xr:uid="{00000000-0005-0000-0000-000080080000}"/>
    <cellStyle name="Comma [0] 3 6 2" xfId="2204" xr:uid="{00000000-0005-0000-0000-000081080000}"/>
    <cellStyle name="Comma [0] 3 7" xfId="2205" xr:uid="{00000000-0005-0000-0000-000082080000}"/>
    <cellStyle name="Comma [0] 3 7 2" xfId="2206" xr:uid="{00000000-0005-0000-0000-000083080000}"/>
    <cellStyle name="Comma [0] 3 7 2 2" xfId="2207" xr:uid="{00000000-0005-0000-0000-000084080000}"/>
    <cellStyle name="Comma [0] 3 7 3" xfId="2208" xr:uid="{00000000-0005-0000-0000-000085080000}"/>
    <cellStyle name="Comma [0] 3 7 4" xfId="2209" xr:uid="{00000000-0005-0000-0000-000086080000}"/>
    <cellStyle name="Comma [0] 3 8" xfId="2210" xr:uid="{00000000-0005-0000-0000-000087080000}"/>
    <cellStyle name="Comma [0] 3 8 2" xfId="2211" xr:uid="{00000000-0005-0000-0000-000088080000}"/>
    <cellStyle name="Comma [0] 3 8 2 2" xfId="2212" xr:uid="{00000000-0005-0000-0000-000089080000}"/>
    <cellStyle name="Comma [0] 3 8 3" xfId="2213" xr:uid="{00000000-0005-0000-0000-00008A080000}"/>
    <cellStyle name="Comma [0] 3 8 4" xfId="2214" xr:uid="{00000000-0005-0000-0000-00008B080000}"/>
    <cellStyle name="Comma [0] 3 9" xfId="2215" xr:uid="{00000000-0005-0000-0000-00008C080000}"/>
    <cellStyle name="Comma [0] 3_Kinerja 2009 tw3 Versi Final LK" xfId="2216" xr:uid="{00000000-0005-0000-0000-00008D080000}"/>
    <cellStyle name="Comma [0] 30" xfId="2217" xr:uid="{00000000-0005-0000-0000-00008E080000}"/>
    <cellStyle name="Comma [0] 30 2" xfId="2218" xr:uid="{00000000-0005-0000-0000-00008F080000}"/>
    <cellStyle name="Comma [0] 30 3" xfId="2219" xr:uid="{00000000-0005-0000-0000-000090080000}"/>
    <cellStyle name="Comma [0] 30 4" xfId="2220" xr:uid="{00000000-0005-0000-0000-000091080000}"/>
    <cellStyle name="Comma [0] 30 5" xfId="2221" xr:uid="{00000000-0005-0000-0000-000092080000}"/>
    <cellStyle name="Comma [0] 30 6" xfId="2222" xr:uid="{00000000-0005-0000-0000-000093080000}"/>
    <cellStyle name="Comma [0] 30 7" xfId="2223" xr:uid="{00000000-0005-0000-0000-000094080000}"/>
    <cellStyle name="Comma [0] 31" xfId="2224" xr:uid="{00000000-0005-0000-0000-000095080000}"/>
    <cellStyle name="Comma [0] 31 2" xfId="2225" xr:uid="{00000000-0005-0000-0000-000096080000}"/>
    <cellStyle name="Comma [0] 31 3" xfId="2226" xr:uid="{00000000-0005-0000-0000-000097080000}"/>
    <cellStyle name="Comma [0] 31 4" xfId="2227" xr:uid="{00000000-0005-0000-0000-000098080000}"/>
    <cellStyle name="Comma [0] 31 5" xfId="2228" xr:uid="{00000000-0005-0000-0000-000099080000}"/>
    <cellStyle name="Comma [0] 31 6" xfId="2229" xr:uid="{00000000-0005-0000-0000-00009A080000}"/>
    <cellStyle name="Comma [0] 31 7" xfId="2230" xr:uid="{00000000-0005-0000-0000-00009B080000}"/>
    <cellStyle name="Comma [0] 32" xfId="2231" xr:uid="{00000000-0005-0000-0000-00009C080000}"/>
    <cellStyle name="Comma [0] 32 2" xfId="2232" xr:uid="{00000000-0005-0000-0000-00009D080000}"/>
    <cellStyle name="Comma [0] 32 3" xfId="2233" xr:uid="{00000000-0005-0000-0000-00009E080000}"/>
    <cellStyle name="Comma [0] 32 4" xfId="2234" xr:uid="{00000000-0005-0000-0000-00009F080000}"/>
    <cellStyle name="Comma [0] 32 5" xfId="2235" xr:uid="{00000000-0005-0000-0000-0000A0080000}"/>
    <cellStyle name="Comma [0] 32 6" xfId="2236" xr:uid="{00000000-0005-0000-0000-0000A1080000}"/>
    <cellStyle name="Comma [0] 32 7" xfId="2237" xr:uid="{00000000-0005-0000-0000-0000A2080000}"/>
    <cellStyle name="Comma [0] 33" xfId="2238" xr:uid="{00000000-0005-0000-0000-0000A3080000}"/>
    <cellStyle name="Comma [0] 33 2" xfId="2239" xr:uid="{00000000-0005-0000-0000-0000A4080000}"/>
    <cellStyle name="Comma [0] 33 3" xfId="2240" xr:uid="{00000000-0005-0000-0000-0000A5080000}"/>
    <cellStyle name="Comma [0] 33 4" xfId="2241" xr:uid="{00000000-0005-0000-0000-0000A6080000}"/>
    <cellStyle name="Comma [0] 33 5" xfId="2242" xr:uid="{00000000-0005-0000-0000-0000A7080000}"/>
    <cellStyle name="Comma [0] 33 6" xfId="2243" xr:uid="{00000000-0005-0000-0000-0000A8080000}"/>
    <cellStyle name="Comma [0] 33 7" xfId="2244" xr:uid="{00000000-0005-0000-0000-0000A9080000}"/>
    <cellStyle name="Comma [0] 34" xfId="2245" xr:uid="{00000000-0005-0000-0000-0000AA080000}"/>
    <cellStyle name="Comma [0] 34 2" xfId="2246" xr:uid="{00000000-0005-0000-0000-0000AB080000}"/>
    <cellStyle name="Comma [0] 34 3" xfId="2247" xr:uid="{00000000-0005-0000-0000-0000AC080000}"/>
    <cellStyle name="Comma [0] 34 4" xfId="2248" xr:uid="{00000000-0005-0000-0000-0000AD080000}"/>
    <cellStyle name="Comma [0] 34 5" xfId="2249" xr:uid="{00000000-0005-0000-0000-0000AE080000}"/>
    <cellStyle name="Comma [0] 34 6" xfId="2250" xr:uid="{00000000-0005-0000-0000-0000AF080000}"/>
    <cellStyle name="Comma [0] 34 7" xfId="2251" xr:uid="{00000000-0005-0000-0000-0000B0080000}"/>
    <cellStyle name="Comma [0] 35" xfId="2252" xr:uid="{00000000-0005-0000-0000-0000B1080000}"/>
    <cellStyle name="Comma [0] 35 2" xfId="2253" xr:uid="{00000000-0005-0000-0000-0000B2080000}"/>
    <cellStyle name="Comma [0] 35 3" xfId="2254" xr:uid="{00000000-0005-0000-0000-0000B3080000}"/>
    <cellStyle name="Comma [0] 35 4" xfId="2255" xr:uid="{00000000-0005-0000-0000-0000B4080000}"/>
    <cellStyle name="Comma [0] 35 5" xfId="2256" xr:uid="{00000000-0005-0000-0000-0000B5080000}"/>
    <cellStyle name="Comma [0] 35 6" xfId="2257" xr:uid="{00000000-0005-0000-0000-0000B6080000}"/>
    <cellStyle name="Comma [0] 35 7" xfId="2258" xr:uid="{00000000-0005-0000-0000-0000B7080000}"/>
    <cellStyle name="Comma [0] 35 8" xfId="2259" xr:uid="{00000000-0005-0000-0000-0000B8080000}"/>
    <cellStyle name="Comma [0] 36" xfId="2260" xr:uid="{00000000-0005-0000-0000-0000B9080000}"/>
    <cellStyle name="Comma [0] 36 2" xfId="2261" xr:uid="{00000000-0005-0000-0000-0000BA080000}"/>
    <cellStyle name="Comma [0] 36 3" xfId="2262" xr:uid="{00000000-0005-0000-0000-0000BB080000}"/>
    <cellStyle name="Comma [0] 36 4" xfId="2263" xr:uid="{00000000-0005-0000-0000-0000BC080000}"/>
    <cellStyle name="Comma [0] 36 5" xfId="2264" xr:uid="{00000000-0005-0000-0000-0000BD080000}"/>
    <cellStyle name="Comma [0] 36 6" xfId="2265" xr:uid="{00000000-0005-0000-0000-0000BE080000}"/>
    <cellStyle name="Comma [0] 36 7" xfId="2266" xr:uid="{00000000-0005-0000-0000-0000BF080000}"/>
    <cellStyle name="Comma [0] 36 8" xfId="2267" xr:uid="{00000000-0005-0000-0000-0000C0080000}"/>
    <cellStyle name="Comma [0] 37" xfId="2268" xr:uid="{00000000-0005-0000-0000-0000C1080000}"/>
    <cellStyle name="Comma [0] 37 2" xfId="2269" xr:uid="{00000000-0005-0000-0000-0000C2080000}"/>
    <cellStyle name="Comma [0] 37 3" xfId="2270" xr:uid="{00000000-0005-0000-0000-0000C3080000}"/>
    <cellStyle name="Comma [0] 37 4" xfId="2271" xr:uid="{00000000-0005-0000-0000-0000C4080000}"/>
    <cellStyle name="Comma [0] 37 5" xfId="2272" xr:uid="{00000000-0005-0000-0000-0000C5080000}"/>
    <cellStyle name="Comma [0] 37 6" xfId="2273" xr:uid="{00000000-0005-0000-0000-0000C6080000}"/>
    <cellStyle name="Comma [0] 37 7" xfId="2274" xr:uid="{00000000-0005-0000-0000-0000C7080000}"/>
    <cellStyle name="Comma [0] 38" xfId="2275" xr:uid="{00000000-0005-0000-0000-0000C8080000}"/>
    <cellStyle name="Comma [0] 38 2" xfId="2276" xr:uid="{00000000-0005-0000-0000-0000C9080000}"/>
    <cellStyle name="Comma [0] 38 3" xfId="2277" xr:uid="{00000000-0005-0000-0000-0000CA080000}"/>
    <cellStyle name="Comma [0] 38 4" xfId="2278" xr:uid="{00000000-0005-0000-0000-0000CB080000}"/>
    <cellStyle name="Comma [0] 38 5" xfId="2279" xr:uid="{00000000-0005-0000-0000-0000CC080000}"/>
    <cellStyle name="Comma [0] 38 6" xfId="2280" xr:uid="{00000000-0005-0000-0000-0000CD080000}"/>
    <cellStyle name="Comma [0] 38 7" xfId="2281" xr:uid="{00000000-0005-0000-0000-0000CE080000}"/>
    <cellStyle name="Comma [0] 39" xfId="2282" xr:uid="{00000000-0005-0000-0000-0000CF080000}"/>
    <cellStyle name="Comma [0] 39 2" xfId="2283" xr:uid="{00000000-0005-0000-0000-0000D0080000}"/>
    <cellStyle name="Comma [0] 39 3" xfId="2284" xr:uid="{00000000-0005-0000-0000-0000D1080000}"/>
    <cellStyle name="Comma [0] 39 4" xfId="2285" xr:uid="{00000000-0005-0000-0000-0000D2080000}"/>
    <cellStyle name="Comma [0] 39 5" xfId="2286" xr:uid="{00000000-0005-0000-0000-0000D3080000}"/>
    <cellStyle name="Comma [0] 39 6" xfId="2287" xr:uid="{00000000-0005-0000-0000-0000D4080000}"/>
    <cellStyle name="Comma [0] 39 7" xfId="2288" xr:uid="{00000000-0005-0000-0000-0000D5080000}"/>
    <cellStyle name="Comma [0] 4" xfId="2289" xr:uid="{00000000-0005-0000-0000-0000D6080000}"/>
    <cellStyle name="Comma [0] 4 10" xfId="2290" xr:uid="{00000000-0005-0000-0000-0000D7080000}"/>
    <cellStyle name="Comma [0] 4 10 2" xfId="2291" xr:uid="{00000000-0005-0000-0000-0000D8080000}"/>
    <cellStyle name="Comma [0] 4 10 2 2" xfId="2292" xr:uid="{00000000-0005-0000-0000-0000D9080000}"/>
    <cellStyle name="Comma [0] 4 10 3" xfId="2293" xr:uid="{00000000-0005-0000-0000-0000DA080000}"/>
    <cellStyle name="Comma [0] 4 10 4" xfId="2294" xr:uid="{00000000-0005-0000-0000-0000DB080000}"/>
    <cellStyle name="Comma [0] 4 11" xfId="2295" xr:uid="{00000000-0005-0000-0000-0000DC080000}"/>
    <cellStyle name="Comma [0] 4 11 2" xfId="2296" xr:uid="{00000000-0005-0000-0000-0000DD080000}"/>
    <cellStyle name="Comma [0] 4 11 2 2" xfId="2297" xr:uid="{00000000-0005-0000-0000-0000DE080000}"/>
    <cellStyle name="Comma [0] 4 11 3" xfId="2298" xr:uid="{00000000-0005-0000-0000-0000DF080000}"/>
    <cellStyle name="Comma [0] 4 11 4" xfId="2299" xr:uid="{00000000-0005-0000-0000-0000E0080000}"/>
    <cellStyle name="Comma [0] 4 12" xfId="2300" xr:uid="{00000000-0005-0000-0000-0000E1080000}"/>
    <cellStyle name="Comma [0] 4 12 2" xfId="2301" xr:uid="{00000000-0005-0000-0000-0000E2080000}"/>
    <cellStyle name="Comma [0] 4 12 2 2" xfId="2302" xr:uid="{00000000-0005-0000-0000-0000E3080000}"/>
    <cellStyle name="Comma [0] 4 12 3" xfId="2303" xr:uid="{00000000-0005-0000-0000-0000E4080000}"/>
    <cellStyle name="Comma [0] 4 12 4" xfId="2304" xr:uid="{00000000-0005-0000-0000-0000E5080000}"/>
    <cellStyle name="Comma [0] 4 2" xfId="2305" xr:uid="{00000000-0005-0000-0000-0000E6080000}"/>
    <cellStyle name="Comma [0] 4 2 2" xfId="2306" xr:uid="{00000000-0005-0000-0000-0000E7080000}"/>
    <cellStyle name="Comma [0] 4 2 2 2" xfId="2307" xr:uid="{00000000-0005-0000-0000-0000E8080000}"/>
    <cellStyle name="Comma [0] 4 2 2 2 2" xfId="2308" xr:uid="{00000000-0005-0000-0000-0000E9080000}"/>
    <cellStyle name="Comma [0] 4 2 2 3" xfId="2309" xr:uid="{00000000-0005-0000-0000-0000EA080000}"/>
    <cellStyle name="Comma [0] 4 2 2 4" xfId="2310" xr:uid="{00000000-0005-0000-0000-0000EB080000}"/>
    <cellStyle name="Comma [0] 4 2 2 5" xfId="2311" xr:uid="{00000000-0005-0000-0000-0000EC080000}"/>
    <cellStyle name="Comma [0] 4 2 2 6" xfId="2312" xr:uid="{00000000-0005-0000-0000-0000ED080000}"/>
    <cellStyle name="Comma [0] 4 2 2 7" xfId="2313" xr:uid="{00000000-0005-0000-0000-0000EE080000}"/>
    <cellStyle name="Comma [0] 4 2 2 8" xfId="2314" xr:uid="{00000000-0005-0000-0000-0000EF080000}"/>
    <cellStyle name="Comma [0] 4 2 2 9" xfId="2315" xr:uid="{00000000-0005-0000-0000-0000F0080000}"/>
    <cellStyle name="Comma [0] 4 2 3" xfId="2316" xr:uid="{00000000-0005-0000-0000-0000F1080000}"/>
    <cellStyle name="Comma [0] 4 2 4" xfId="2317" xr:uid="{00000000-0005-0000-0000-0000F2080000}"/>
    <cellStyle name="Comma [0] 4 2 5" xfId="2318" xr:uid="{00000000-0005-0000-0000-0000F3080000}"/>
    <cellStyle name="Comma [0] 4 2 6" xfId="2319" xr:uid="{00000000-0005-0000-0000-0000F4080000}"/>
    <cellStyle name="Comma [0] 4 2 7" xfId="2320" xr:uid="{00000000-0005-0000-0000-0000F5080000}"/>
    <cellStyle name="Comma [0] 4 2 8" xfId="2321" xr:uid="{00000000-0005-0000-0000-0000F6080000}"/>
    <cellStyle name="Comma [0] 4 2 9" xfId="2322" xr:uid="{00000000-0005-0000-0000-0000F7080000}"/>
    <cellStyle name="Comma [0] 4 3" xfId="2323" xr:uid="{00000000-0005-0000-0000-0000F8080000}"/>
    <cellStyle name="Comma [0] 4 3 2" xfId="2324" xr:uid="{00000000-0005-0000-0000-0000F9080000}"/>
    <cellStyle name="Comma [0] 4 3 2 2" xfId="2325" xr:uid="{00000000-0005-0000-0000-0000FA080000}"/>
    <cellStyle name="Comma [0] 4 3 3" xfId="2326" xr:uid="{00000000-0005-0000-0000-0000FB080000}"/>
    <cellStyle name="Comma [0] 4 3 4" xfId="2327" xr:uid="{00000000-0005-0000-0000-0000FC080000}"/>
    <cellStyle name="Comma [0] 4 3 5" xfId="2328" xr:uid="{00000000-0005-0000-0000-0000FD080000}"/>
    <cellStyle name="Comma [0] 4 3 6" xfId="2329" xr:uid="{00000000-0005-0000-0000-0000FE080000}"/>
    <cellStyle name="Comma [0] 4 3 7" xfId="2330" xr:uid="{00000000-0005-0000-0000-0000FF080000}"/>
    <cellStyle name="Comma [0] 4 3 8" xfId="2331" xr:uid="{00000000-0005-0000-0000-000000090000}"/>
    <cellStyle name="Comma [0] 4 3 9" xfId="2332" xr:uid="{00000000-0005-0000-0000-000001090000}"/>
    <cellStyle name="Comma [0] 4 4" xfId="2333" xr:uid="{00000000-0005-0000-0000-000002090000}"/>
    <cellStyle name="Comma [0] 4 4 2" xfId="2334" xr:uid="{00000000-0005-0000-0000-000003090000}"/>
    <cellStyle name="Comma [0] 4 4 2 2" xfId="2335" xr:uid="{00000000-0005-0000-0000-000004090000}"/>
    <cellStyle name="Comma [0] 4 5" xfId="2336" xr:uid="{00000000-0005-0000-0000-000005090000}"/>
    <cellStyle name="Comma [0] 4 5 2" xfId="2337" xr:uid="{00000000-0005-0000-0000-000006090000}"/>
    <cellStyle name="Comma [0] 4 5 2 2" xfId="2338" xr:uid="{00000000-0005-0000-0000-000007090000}"/>
    <cellStyle name="Comma [0] 4 5 3" xfId="2339" xr:uid="{00000000-0005-0000-0000-000008090000}"/>
    <cellStyle name="Comma [0] 4 5 4" xfId="2340" xr:uid="{00000000-0005-0000-0000-000009090000}"/>
    <cellStyle name="Comma [0] 4 5 5" xfId="2341" xr:uid="{00000000-0005-0000-0000-00000A090000}"/>
    <cellStyle name="Comma [0] 4 6" xfId="2342" xr:uid="{00000000-0005-0000-0000-00000B090000}"/>
    <cellStyle name="Comma [0] 4 6 2" xfId="2343" xr:uid="{00000000-0005-0000-0000-00000C090000}"/>
    <cellStyle name="Comma [0] 4 6 2 2" xfId="2344" xr:uid="{00000000-0005-0000-0000-00000D090000}"/>
    <cellStyle name="Comma [0] 4 6 3" xfId="2345" xr:uid="{00000000-0005-0000-0000-00000E090000}"/>
    <cellStyle name="Comma [0] 4 6 4" xfId="2346" xr:uid="{00000000-0005-0000-0000-00000F090000}"/>
    <cellStyle name="Comma [0] 4 6 5" xfId="2347" xr:uid="{00000000-0005-0000-0000-000010090000}"/>
    <cellStyle name="Comma [0] 4 7" xfId="2348" xr:uid="{00000000-0005-0000-0000-000011090000}"/>
    <cellStyle name="Comma [0] 4 7 2" xfId="2349" xr:uid="{00000000-0005-0000-0000-000012090000}"/>
    <cellStyle name="Comma [0] 4 7 2 2" xfId="2350" xr:uid="{00000000-0005-0000-0000-000013090000}"/>
    <cellStyle name="Comma [0] 4 7 3" xfId="2351" xr:uid="{00000000-0005-0000-0000-000014090000}"/>
    <cellStyle name="Comma [0] 4 7 4" xfId="2352" xr:uid="{00000000-0005-0000-0000-000015090000}"/>
    <cellStyle name="Comma [0] 4 8" xfId="2353" xr:uid="{00000000-0005-0000-0000-000016090000}"/>
    <cellStyle name="Comma [0] 4 8 2" xfId="2354" xr:uid="{00000000-0005-0000-0000-000017090000}"/>
    <cellStyle name="Comma [0] 4 8 2 2" xfId="2355" xr:uid="{00000000-0005-0000-0000-000018090000}"/>
    <cellStyle name="Comma [0] 4 8 3" xfId="2356" xr:uid="{00000000-0005-0000-0000-000019090000}"/>
    <cellStyle name="Comma [0] 4 8 4" xfId="2357" xr:uid="{00000000-0005-0000-0000-00001A090000}"/>
    <cellStyle name="Comma [0] 4 9" xfId="2358" xr:uid="{00000000-0005-0000-0000-00001B090000}"/>
    <cellStyle name="Comma [0] 4 9 2" xfId="2359" xr:uid="{00000000-0005-0000-0000-00001C090000}"/>
    <cellStyle name="Comma [0] 4 9 2 2" xfId="2360" xr:uid="{00000000-0005-0000-0000-00001D090000}"/>
    <cellStyle name="Comma [0] 4 9 3" xfId="2361" xr:uid="{00000000-0005-0000-0000-00001E090000}"/>
    <cellStyle name="Comma [0] 4 9 4" xfId="2362" xr:uid="{00000000-0005-0000-0000-00001F090000}"/>
    <cellStyle name="Comma [0] 40" xfId="2363" xr:uid="{00000000-0005-0000-0000-000020090000}"/>
    <cellStyle name="Comma [0] 40 2" xfId="2364" xr:uid="{00000000-0005-0000-0000-000021090000}"/>
    <cellStyle name="Comma [0] 40 3" xfId="2365" xr:uid="{00000000-0005-0000-0000-000022090000}"/>
    <cellStyle name="Comma [0] 40 4" xfId="2366" xr:uid="{00000000-0005-0000-0000-000023090000}"/>
    <cellStyle name="Comma [0] 40 5" xfId="2367" xr:uid="{00000000-0005-0000-0000-000024090000}"/>
    <cellStyle name="Comma [0] 40 6" xfId="2368" xr:uid="{00000000-0005-0000-0000-000025090000}"/>
    <cellStyle name="Comma [0] 40 7" xfId="2369" xr:uid="{00000000-0005-0000-0000-000026090000}"/>
    <cellStyle name="Comma [0] 41" xfId="2370" xr:uid="{00000000-0005-0000-0000-000027090000}"/>
    <cellStyle name="Comma [0] 41 2" xfId="2371" xr:uid="{00000000-0005-0000-0000-000028090000}"/>
    <cellStyle name="Comma [0] 41 3" xfId="2372" xr:uid="{00000000-0005-0000-0000-000029090000}"/>
    <cellStyle name="Comma [0] 41 4" xfId="2373" xr:uid="{00000000-0005-0000-0000-00002A090000}"/>
    <cellStyle name="Comma [0] 41 5" xfId="2374" xr:uid="{00000000-0005-0000-0000-00002B090000}"/>
    <cellStyle name="Comma [0] 41 6" xfId="2375" xr:uid="{00000000-0005-0000-0000-00002C090000}"/>
    <cellStyle name="Comma [0] 41 7" xfId="2376" xr:uid="{00000000-0005-0000-0000-00002D090000}"/>
    <cellStyle name="Comma [0] 42" xfId="2377" xr:uid="{00000000-0005-0000-0000-00002E090000}"/>
    <cellStyle name="Comma [0] 42 2" xfId="2378" xr:uid="{00000000-0005-0000-0000-00002F090000}"/>
    <cellStyle name="Comma [0] 42 3" xfId="2379" xr:uid="{00000000-0005-0000-0000-000030090000}"/>
    <cellStyle name="Comma [0] 42 4" xfId="2380" xr:uid="{00000000-0005-0000-0000-000031090000}"/>
    <cellStyle name="Comma [0] 42 5" xfId="2381" xr:uid="{00000000-0005-0000-0000-000032090000}"/>
    <cellStyle name="Comma [0] 42 6" xfId="2382" xr:uid="{00000000-0005-0000-0000-000033090000}"/>
    <cellStyle name="Comma [0] 42 7" xfId="2383" xr:uid="{00000000-0005-0000-0000-000034090000}"/>
    <cellStyle name="Comma [0] 43" xfId="2384" xr:uid="{00000000-0005-0000-0000-000035090000}"/>
    <cellStyle name="Comma [0] 43 2" xfId="2385" xr:uid="{00000000-0005-0000-0000-000036090000}"/>
    <cellStyle name="Comma [0] 43 3" xfId="2386" xr:uid="{00000000-0005-0000-0000-000037090000}"/>
    <cellStyle name="Comma [0] 43 4" xfId="2387" xr:uid="{00000000-0005-0000-0000-000038090000}"/>
    <cellStyle name="Comma [0] 43 5" xfId="2388" xr:uid="{00000000-0005-0000-0000-000039090000}"/>
    <cellStyle name="Comma [0] 43 6" xfId="2389" xr:uid="{00000000-0005-0000-0000-00003A090000}"/>
    <cellStyle name="Comma [0] 43 7" xfId="2390" xr:uid="{00000000-0005-0000-0000-00003B090000}"/>
    <cellStyle name="Comma [0] 44" xfId="2391" xr:uid="{00000000-0005-0000-0000-00003C090000}"/>
    <cellStyle name="Comma [0] 44 2" xfId="2392" xr:uid="{00000000-0005-0000-0000-00003D090000}"/>
    <cellStyle name="Comma [0] 44 3" xfId="2393" xr:uid="{00000000-0005-0000-0000-00003E090000}"/>
    <cellStyle name="Comma [0] 44 4" xfId="2394" xr:uid="{00000000-0005-0000-0000-00003F090000}"/>
    <cellStyle name="Comma [0] 44 5" xfId="2395" xr:uid="{00000000-0005-0000-0000-000040090000}"/>
    <cellStyle name="Comma [0] 44 6" xfId="2396" xr:uid="{00000000-0005-0000-0000-000041090000}"/>
    <cellStyle name="Comma [0] 44 7" xfId="2397" xr:uid="{00000000-0005-0000-0000-000042090000}"/>
    <cellStyle name="Comma [0] 45" xfId="2398" xr:uid="{00000000-0005-0000-0000-000043090000}"/>
    <cellStyle name="Comma [0] 45 2" xfId="2399" xr:uid="{00000000-0005-0000-0000-000044090000}"/>
    <cellStyle name="Comma [0] 45 3" xfId="2400" xr:uid="{00000000-0005-0000-0000-000045090000}"/>
    <cellStyle name="Comma [0] 45 4" xfId="2401" xr:uid="{00000000-0005-0000-0000-000046090000}"/>
    <cellStyle name="Comma [0] 45 5" xfId="2402" xr:uid="{00000000-0005-0000-0000-000047090000}"/>
    <cellStyle name="Comma [0] 45 6" xfId="2403" xr:uid="{00000000-0005-0000-0000-000048090000}"/>
    <cellStyle name="Comma [0] 45 7" xfId="2404" xr:uid="{00000000-0005-0000-0000-000049090000}"/>
    <cellStyle name="Comma [0] 46" xfId="2405" xr:uid="{00000000-0005-0000-0000-00004A090000}"/>
    <cellStyle name="Comma [0] 46 2" xfId="2406" xr:uid="{00000000-0005-0000-0000-00004B090000}"/>
    <cellStyle name="Comma [0] 46 3" xfId="2407" xr:uid="{00000000-0005-0000-0000-00004C090000}"/>
    <cellStyle name="Comma [0] 46 4" xfId="2408" xr:uid="{00000000-0005-0000-0000-00004D090000}"/>
    <cellStyle name="Comma [0] 46 5" xfId="2409" xr:uid="{00000000-0005-0000-0000-00004E090000}"/>
    <cellStyle name="Comma [0] 46 6" xfId="2410" xr:uid="{00000000-0005-0000-0000-00004F090000}"/>
    <cellStyle name="Comma [0] 46 7" xfId="2411" xr:uid="{00000000-0005-0000-0000-000050090000}"/>
    <cellStyle name="Comma [0] 47" xfId="2412" xr:uid="{00000000-0005-0000-0000-000051090000}"/>
    <cellStyle name="Comma [0] 47 2" xfId="2413" xr:uid="{00000000-0005-0000-0000-000052090000}"/>
    <cellStyle name="Comma [0] 47 3" xfId="2414" xr:uid="{00000000-0005-0000-0000-000053090000}"/>
    <cellStyle name="Comma [0] 47 4" xfId="2415" xr:uid="{00000000-0005-0000-0000-000054090000}"/>
    <cellStyle name="Comma [0] 47 5" xfId="2416" xr:uid="{00000000-0005-0000-0000-000055090000}"/>
    <cellStyle name="Comma [0] 47 6" xfId="2417" xr:uid="{00000000-0005-0000-0000-000056090000}"/>
    <cellStyle name="Comma [0] 47 7" xfId="2418" xr:uid="{00000000-0005-0000-0000-000057090000}"/>
    <cellStyle name="Comma [0] 48" xfId="2419" xr:uid="{00000000-0005-0000-0000-000058090000}"/>
    <cellStyle name="Comma [0] 48 2" xfId="2420" xr:uid="{00000000-0005-0000-0000-000059090000}"/>
    <cellStyle name="Comma [0] 48 3" xfId="2421" xr:uid="{00000000-0005-0000-0000-00005A090000}"/>
    <cellStyle name="Comma [0] 48 4" xfId="2422" xr:uid="{00000000-0005-0000-0000-00005B090000}"/>
    <cellStyle name="Comma [0] 48 5" xfId="2423" xr:uid="{00000000-0005-0000-0000-00005C090000}"/>
    <cellStyle name="Comma [0] 48 6" xfId="2424" xr:uid="{00000000-0005-0000-0000-00005D090000}"/>
    <cellStyle name="Comma [0] 48 7" xfId="2425" xr:uid="{00000000-0005-0000-0000-00005E090000}"/>
    <cellStyle name="Comma [0] 49" xfId="2426" xr:uid="{00000000-0005-0000-0000-00005F090000}"/>
    <cellStyle name="Comma [0] 49 2" xfId="2427" xr:uid="{00000000-0005-0000-0000-000060090000}"/>
    <cellStyle name="Comma [0] 49 3" xfId="2428" xr:uid="{00000000-0005-0000-0000-000061090000}"/>
    <cellStyle name="Comma [0] 49 4" xfId="2429" xr:uid="{00000000-0005-0000-0000-000062090000}"/>
    <cellStyle name="Comma [0] 49 5" xfId="2430" xr:uid="{00000000-0005-0000-0000-000063090000}"/>
    <cellStyle name="Comma [0] 49 6" xfId="2431" xr:uid="{00000000-0005-0000-0000-000064090000}"/>
    <cellStyle name="Comma [0] 49 7" xfId="2432" xr:uid="{00000000-0005-0000-0000-000065090000}"/>
    <cellStyle name="Comma [0] 5" xfId="2433" xr:uid="{00000000-0005-0000-0000-000066090000}"/>
    <cellStyle name="Comma [0] 5 2" xfId="2434" xr:uid="{00000000-0005-0000-0000-000067090000}"/>
    <cellStyle name="Comma [0] 5 2 2" xfId="2435" xr:uid="{00000000-0005-0000-0000-000068090000}"/>
    <cellStyle name="Comma [0] 5 2 2 2" xfId="2436" xr:uid="{00000000-0005-0000-0000-000069090000}"/>
    <cellStyle name="Comma [0] 5 2 2 2 2" xfId="2437" xr:uid="{00000000-0005-0000-0000-00006A090000}"/>
    <cellStyle name="Comma [0] 5 2 2 3" xfId="2438" xr:uid="{00000000-0005-0000-0000-00006B090000}"/>
    <cellStyle name="Comma [0] 5 2 2 4" xfId="2439" xr:uid="{00000000-0005-0000-0000-00006C090000}"/>
    <cellStyle name="Comma [0] 5 2 3" xfId="2440" xr:uid="{00000000-0005-0000-0000-00006D090000}"/>
    <cellStyle name="Comma [0] 5 2 3 2" xfId="2441" xr:uid="{00000000-0005-0000-0000-00006E090000}"/>
    <cellStyle name="Comma [0] 5 2 3 2 2" xfId="2442" xr:uid="{00000000-0005-0000-0000-00006F090000}"/>
    <cellStyle name="Comma [0] 5 2 3 3" xfId="2443" xr:uid="{00000000-0005-0000-0000-000070090000}"/>
    <cellStyle name="Comma [0] 5 2 3 4" xfId="2444" xr:uid="{00000000-0005-0000-0000-000071090000}"/>
    <cellStyle name="Comma [0] 5 2 4" xfId="2445" xr:uid="{00000000-0005-0000-0000-000072090000}"/>
    <cellStyle name="Comma [0] 5 2 4 2" xfId="2446" xr:uid="{00000000-0005-0000-0000-000073090000}"/>
    <cellStyle name="Comma [0] 5 2 4 2 2" xfId="2447" xr:uid="{00000000-0005-0000-0000-000074090000}"/>
    <cellStyle name="Comma [0] 5 2 4 3" xfId="2448" xr:uid="{00000000-0005-0000-0000-000075090000}"/>
    <cellStyle name="Comma [0] 5 2 4 4" xfId="2449" xr:uid="{00000000-0005-0000-0000-000076090000}"/>
    <cellStyle name="Comma [0] 5 2 5" xfId="2450" xr:uid="{00000000-0005-0000-0000-000077090000}"/>
    <cellStyle name="Comma [0] 5 2 5 2" xfId="2451" xr:uid="{00000000-0005-0000-0000-000078090000}"/>
    <cellStyle name="Comma [0] 5 2 5 2 2" xfId="2452" xr:uid="{00000000-0005-0000-0000-000079090000}"/>
    <cellStyle name="Comma [0] 5 2 5 3" xfId="2453" xr:uid="{00000000-0005-0000-0000-00007A090000}"/>
    <cellStyle name="Comma [0] 5 2 5 4" xfId="2454" xr:uid="{00000000-0005-0000-0000-00007B090000}"/>
    <cellStyle name="Comma [0] 5 2 6" xfId="2455" xr:uid="{00000000-0005-0000-0000-00007C090000}"/>
    <cellStyle name="Comma [0] 5 3" xfId="2456" xr:uid="{00000000-0005-0000-0000-00007D090000}"/>
    <cellStyle name="Comma [0] 5 3 2" xfId="2457" xr:uid="{00000000-0005-0000-0000-00007E090000}"/>
    <cellStyle name="Comma [0] 5 3 2 2" xfId="2458" xr:uid="{00000000-0005-0000-0000-00007F090000}"/>
    <cellStyle name="Comma [0] 5 3 3" xfId="2459" xr:uid="{00000000-0005-0000-0000-000080090000}"/>
    <cellStyle name="Comma [0] 5 3 4" xfId="2460" xr:uid="{00000000-0005-0000-0000-000081090000}"/>
    <cellStyle name="Comma [0] 5 3 5" xfId="2461" xr:uid="{00000000-0005-0000-0000-000082090000}"/>
    <cellStyle name="Comma [0] 5 4" xfId="2462" xr:uid="{00000000-0005-0000-0000-000083090000}"/>
    <cellStyle name="Comma [0] 5 4 2" xfId="2463" xr:uid="{00000000-0005-0000-0000-000084090000}"/>
    <cellStyle name="Comma [0] 5 4 2 2" xfId="2464" xr:uid="{00000000-0005-0000-0000-000085090000}"/>
    <cellStyle name="Comma [0] 5 4 3" xfId="2465" xr:uid="{00000000-0005-0000-0000-000086090000}"/>
    <cellStyle name="Comma [0] 5 4 4" xfId="2466" xr:uid="{00000000-0005-0000-0000-000087090000}"/>
    <cellStyle name="Comma [0] 5 4 5" xfId="2467" xr:uid="{00000000-0005-0000-0000-000088090000}"/>
    <cellStyle name="Comma [0] 5 5" xfId="2468" xr:uid="{00000000-0005-0000-0000-000089090000}"/>
    <cellStyle name="Comma [0] 5 5 2" xfId="2469" xr:uid="{00000000-0005-0000-0000-00008A090000}"/>
    <cellStyle name="Comma [0] 5 5 2 2" xfId="2470" xr:uid="{00000000-0005-0000-0000-00008B090000}"/>
    <cellStyle name="Comma [0] 5 5 3" xfId="2471" xr:uid="{00000000-0005-0000-0000-00008C090000}"/>
    <cellStyle name="Comma [0] 5 5 4" xfId="2472" xr:uid="{00000000-0005-0000-0000-00008D090000}"/>
    <cellStyle name="Comma [0] 5 5 5" xfId="2473" xr:uid="{00000000-0005-0000-0000-00008E090000}"/>
    <cellStyle name="Comma [0] 5 6" xfId="2474" xr:uid="{00000000-0005-0000-0000-00008F090000}"/>
    <cellStyle name="Comma [0] 5 6 2" xfId="2475" xr:uid="{00000000-0005-0000-0000-000090090000}"/>
    <cellStyle name="Comma [0] 5 6 2 2" xfId="2476" xr:uid="{00000000-0005-0000-0000-000091090000}"/>
    <cellStyle name="Comma [0] 5 6 3" xfId="2477" xr:uid="{00000000-0005-0000-0000-000092090000}"/>
    <cellStyle name="Comma [0] 5 6 4" xfId="2478" xr:uid="{00000000-0005-0000-0000-000093090000}"/>
    <cellStyle name="Comma [0] 5 7" xfId="2479" xr:uid="{00000000-0005-0000-0000-000094090000}"/>
    <cellStyle name="Comma [0] 5 8" xfId="2480" xr:uid="{00000000-0005-0000-0000-000095090000}"/>
    <cellStyle name="Comma [0] 5 9" xfId="2481" xr:uid="{00000000-0005-0000-0000-000096090000}"/>
    <cellStyle name="Comma [0] 50" xfId="2482" xr:uid="{00000000-0005-0000-0000-000097090000}"/>
    <cellStyle name="Comma [0] 50 2" xfId="2483" xr:uid="{00000000-0005-0000-0000-000098090000}"/>
    <cellStyle name="Comma [0] 50 3" xfId="2484" xr:uid="{00000000-0005-0000-0000-000099090000}"/>
    <cellStyle name="Comma [0] 50 4" xfId="2485" xr:uid="{00000000-0005-0000-0000-00009A090000}"/>
    <cellStyle name="Comma [0] 50 5" xfId="2486" xr:uid="{00000000-0005-0000-0000-00009B090000}"/>
    <cellStyle name="Comma [0] 50 6" xfId="2487" xr:uid="{00000000-0005-0000-0000-00009C090000}"/>
    <cellStyle name="Comma [0] 50 7" xfId="2488" xr:uid="{00000000-0005-0000-0000-00009D090000}"/>
    <cellStyle name="Comma [0] 51" xfId="2489" xr:uid="{00000000-0005-0000-0000-00009E090000}"/>
    <cellStyle name="Comma [0] 51 2" xfId="2490" xr:uid="{00000000-0005-0000-0000-00009F090000}"/>
    <cellStyle name="Comma [0] 51 3" xfId="2491" xr:uid="{00000000-0005-0000-0000-0000A0090000}"/>
    <cellStyle name="Comma [0] 51 4" xfId="2492" xr:uid="{00000000-0005-0000-0000-0000A1090000}"/>
    <cellStyle name="Comma [0] 51 5" xfId="2493" xr:uid="{00000000-0005-0000-0000-0000A2090000}"/>
    <cellStyle name="Comma [0] 51 6" xfId="2494" xr:uid="{00000000-0005-0000-0000-0000A3090000}"/>
    <cellStyle name="Comma [0] 51 7" xfId="2495" xr:uid="{00000000-0005-0000-0000-0000A4090000}"/>
    <cellStyle name="Comma [0] 52" xfId="2496" xr:uid="{00000000-0005-0000-0000-0000A5090000}"/>
    <cellStyle name="Comma [0] 52 2" xfId="2497" xr:uid="{00000000-0005-0000-0000-0000A6090000}"/>
    <cellStyle name="Comma [0] 52 3" xfId="2498" xr:uid="{00000000-0005-0000-0000-0000A7090000}"/>
    <cellStyle name="Comma [0] 52 4" xfId="2499" xr:uid="{00000000-0005-0000-0000-0000A8090000}"/>
    <cellStyle name="Comma [0] 52 5" xfId="2500" xr:uid="{00000000-0005-0000-0000-0000A9090000}"/>
    <cellStyle name="Comma [0] 52 6" xfId="2501" xr:uid="{00000000-0005-0000-0000-0000AA090000}"/>
    <cellStyle name="Comma [0] 52 7" xfId="2502" xr:uid="{00000000-0005-0000-0000-0000AB090000}"/>
    <cellStyle name="Comma [0] 53" xfId="2503" xr:uid="{00000000-0005-0000-0000-0000AC090000}"/>
    <cellStyle name="Comma [0] 53 2" xfId="2504" xr:uid="{00000000-0005-0000-0000-0000AD090000}"/>
    <cellStyle name="Comma [0] 53 3" xfId="2505" xr:uid="{00000000-0005-0000-0000-0000AE090000}"/>
    <cellStyle name="Comma [0] 53 4" xfId="2506" xr:uid="{00000000-0005-0000-0000-0000AF090000}"/>
    <cellStyle name="Comma [0] 53 5" xfId="2507" xr:uid="{00000000-0005-0000-0000-0000B0090000}"/>
    <cellStyle name="Comma [0] 53 6" xfId="2508" xr:uid="{00000000-0005-0000-0000-0000B1090000}"/>
    <cellStyle name="Comma [0] 53 7" xfId="2509" xr:uid="{00000000-0005-0000-0000-0000B2090000}"/>
    <cellStyle name="Comma [0] 54" xfId="2510" xr:uid="{00000000-0005-0000-0000-0000B3090000}"/>
    <cellStyle name="Comma [0] 54 2" xfId="2511" xr:uid="{00000000-0005-0000-0000-0000B4090000}"/>
    <cellStyle name="Comma [0] 54 3" xfId="2512" xr:uid="{00000000-0005-0000-0000-0000B5090000}"/>
    <cellStyle name="Comma [0] 54 4" xfId="2513" xr:uid="{00000000-0005-0000-0000-0000B6090000}"/>
    <cellStyle name="Comma [0] 54 5" xfId="2514" xr:uid="{00000000-0005-0000-0000-0000B7090000}"/>
    <cellStyle name="Comma [0] 54 6" xfId="2515" xr:uid="{00000000-0005-0000-0000-0000B8090000}"/>
    <cellStyle name="Comma [0] 54 7" xfId="2516" xr:uid="{00000000-0005-0000-0000-0000B9090000}"/>
    <cellStyle name="Comma [0] 55" xfId="2517" xr:uid="{00000000-0005-0000-0000-0000BA090000}"/>
    <cellStyle name="Comma [0] 55 2" xfId="2518" xr:uid="{00000000-0005-0000-0000-0000BB090000}"/>
    <cellStyle name="Comma [0] 55 3" xfId="2519" xr:uid="{00000000-0005-0000-0000-0000BC090000}"/>
    <cellStyle name="Comma [0] 55 4" xfId="2520" xr:uid="{00000000-0005-0000-0000-0000BD090000}"/>
    <cellStyle name="Comma [0] 55 5" xfId="2521" xr:uid="{00000000-0005-0000-0000-0000BE090000}"/>
    <cellStyle name="Comma [0] 55 6" xfId="2522" xr:uid="{00000000-0005-0000-0000-0000BF090000}"/>
    <cellStyle name="Comma [0] 55 7" xfId="2523" xr:uid="{00000000-0005-0000-0000-0000C0090000}"/>
    <cellStyle name="Comma [0] 56" xfId="2524" xr:uid="{00000000-0005-0000-0000-0000C1090000}"/>
    <cellStyle name="Comma [0] 56 2" xfId="2525" xr:uid="{00000000-0005-0000-0000-0000C2090000}"/>
    <cellStyle name="Comma [0] 56 3" xfId="2526" xr:uid="{00000000-0005-0000-0000-0000C3090000}"/>
    <cellStyle name="Comma [0] 56 4" xfId="2527" xr:uid="{00000000-0005-0000-0000-0000C4090000}"/>
    <cellStyle name="Comma [0] 56 5" xfId="2528" xr:uid="{00000000-0005-0000-0000-0000C5090000}"/>
    <cellStyle name="Comma [0] 56 6" xfId="2529" xr:uid="{00000000-0005-0000-0000-0000C6090000}"/>
    <cellStyle name="Comma [0] 56 7" xfId="2530" xr:uid="{00000000-0005-0000-0000-0000C7090000}"/>
    <cellStyle name="Comma [0] 57" xfId="2531" xr:uid="{00000000-0005-0000-0000-0000C8090000}"/>
    <cellStyle name="Comma [0] 57 2" xfId="2532" xr:uid="{00000000-0005-0000-0000-0000C9090000}"/>
    <cellStyle name="Comma [0] 57 3" xfId="2533" xr:uid="{00000000-0005-0000-0000-0000CA090000}"/>
    <cellStyle name="Comma [0] 57 4" xfId="2534" xr:uid="{00000000-0005-0000-0000-0000CB090000}"/>
    <cellStyle name="Comma [0] 57 5" xfId="2535" xr:uid="{00000000-0005-0000-0000-0000CC090000}"/>
    <cellStyle name="Comma [0] 57 6" xfId="2536" xr:uid="{00000000-0005-0000-0000-0000CD090000}"/>
    <cellStyle name="Comma [0] 57 7" xfId="2537" xr:uid="{00000000-0005-0000-0000-0000CE090000}"/>
    <cellStyle name="Comma [0] 58" xfId="2538" xr:uid="{00000000-0005-0000-0000-0000CF090000}"/>
    <cellStyle name="Comma [0] 58 2" xfId="2539" xr:uid="{00000000-0005-0000-0000-0000D0090000}"/>
    <cellStyle name="Comma [0] 58 3" xfId="2540" xr:uid="{00000000-0005-0000-0000-0000D1090000}"/>
    <cellStyle name="Comma [0] 58 4" xfId="2541" xr:uid="{00000000-0005-0000-0000-0000D2090000}"/>
    <cellStyle name="Comma [0] 58 5" xfId="2542" xr:uid="{00000000-0005-0000-0000-0000D3090000}"/>
    <cellStyle name="Comma [0] 58 6" xfId="2543" xr:uid="{00000000-0005-0000-0000-0000D4090000}"/>
    <cellStyle name="Comma [0] 58 7" xfId="2544" xr:uid="{00000000-0005-0000-0000-0000D5090000}"/>
    <cellStyle name="Comma [0] 59" xfId="2545" xr:uid="{00000000-0005-0000-0000-0000D6090000}"/>
    <cellStyle name="Comma [0] 59 2" xfId="2546" xr:uid="{00000000-0005-0000-0000-0000D7090000}"/>
    <cellStyle name="Comma [0] 59 3" xfId="2547" xr:uid="{00000000-0005-0000-0000-0000D8090000}"/>
    <cellStyle name="Comma [0] 59 4" xfId="2548" xr:uid="{00000000-0005-0000-0000-0000D9090000}"/>
    <cellStyle name="Comma [0] 59 5" xfId="2549" xr:uid="{00000000-0005-0000-0000-0000DA090000}"/>
    <cellStyle name="Comma [0] 59 6" xfId="2550" xr:uid="{00000000-0005-0000-0000-0000DB090000}"/>
    <cellStyle name="Comma [0] 59 7" xfId="2551" xr:uid="{00000000-0005-0000-0000-0000DC090000}"/>
    <cellStyle name="Comma [0] 6" xfId="2552" xr:uid="{00000000-0005-0000-0000-0000DD090000}"/>
    <cellStyle name="Comma [0] 6 10 2" xfId="2553" xr:uid="{00000000-0005-0000-0000-0000DE090000}"/>
    <cellStyle name="Comma [0] 6 2" xfId="2554" xr:uid="{00000000-0005-0000-0000-0000DF090000}"/>
    <cellStyle name="Comma [0] 6 2 2" xfId="2555" xr:uid="{00000000-0005-0000-0000-0000E0090000}"/>
    <cellStyle name="Comma [0] 6 3" xfId="2556" xr:uid="{00000000-0005-0000-0000-0000E1090000}"/>
    <cellStyle name="Comma [0] 6 3 2" xfId="2557" xr:uid="{00000000-0005-0000-0000-0000E2090000}"/>
    <cellStyle name="Comma [0] 6 3 2 2" xfId="2558" xr:uid="{00000000-0005-0000-0000-0000E3090000}"/>
    <cellStyle name="Comma [0] 6 3 3" xfId="2559" xr:uid="{00000000-0005-0000-0000-0000E4090000}"/>
    <cellStyle name="Comma [0] 6 3 4" xfId="2560" xr:uid="{00000000-0005-0000-0000-0000E5090000}"/>
    <cellStyle name="Comma [0] 6 3 5" xfId="2561" xr:uid="{00000000-0005-0000-0000-0000E6090000}"/>
    <cellStyle name="Comma [0] 6 4" xfId="2562" xr:uid="{00000000-0005-0000-0000-0000E7090000}"/>
    <cellStyle name="Comma [0] 6 4 2" xfId="2563" xr:uid="{00000000-0005-0000-0000-0000E8090000}"/>
    <cellStyle name="Comma [0] 6 4 2 2" xfId="2564" xr:uid="{00000000-0005-0000-0000-0000E9090000}"/>
    <cellStyle name="Comma [0] 6 4 3" xfId="2565" xr:uid="{00000000-0005-0000-0000-0000EA090000}"/>
    <cellStyle name="Comma [0] 6 4 4" xfId="2566" xr:uid="{00000000-0005-0000-0000-0000EB090000}"/>
    <cellStyle name="Comma [0] 6 4 5" xfId="2567" xr:uid="{00000000-0005-0000-0000-0000EC090000}"/>
    <cellStyle name="Comma [0] 6 5" xfId="2568" xr:uid="{00000000-0005-0000-0000-0000ED090000}"/>
    <cellStyle name="Comma [0] 6 5 2" xfId="2569" xr:uid="{00000000-0005-0000-0000-0000EE090000}"/>
    <cellStyle name="Comma [0] 6 5 2 2" xfId="2570" xr:uid="{00000000-0005-0000-0000-0000EF090000}"/>
    <cellStyle name="Comma [0] 6 5 3" xfId="2571" xr:uid="{00000000-0005-0000-0000-0000F0090000}"/>
    <cellStyle name="Comma [0] 6 5 4" xfId="2572" xr:uid="{00000000-0005-0000-0000-0000F1090000}"/>
    <cellStyle name="Comma [0] 6 5 5" xfId="2573" xr:uid="{00000000-0005-0000-0000-0000F2090000}"/>
    <cellStyle name="Comma [0] 6 6" xfId="2574" xr:uid="{00000000-0005-0000-0000-0000F3090000}"/>
    <cellStyle name="Comma [0] 6 7" xfId="2575" xr:uid="{00000000-0005-0000-0000-0000F4090000}"/>
    <cellStyle name="Comma [0] 6 8" xfId="2576" xr:uid="{00000000-0005-0000-0000-0000F5090000}"/>
    <cellStyle name="Comma [0] 6 9" xfId="2577" xr:uid="{00000000-0005-0000-0000-0000F6090000}"/>
    <cellStyle name="Comma [0] 60" xfId="2578" xr:uid="{00000000-0005-0000-0000-0000F7090000}"/>
    <cellStyle name="Comma [0] 60 2" xfId="2579" xr:uid="{00000000-0005-0000-0000-0000F8090000}"/>
    <cellStyle name="Comma [0] 60 3" xfId="2580" xr:uid="{00000000-0005-0000-0000-0000F9090000}"/>
    <cellStyle name="Comma [0] 60 4" xfId="2581" xr:uid="{00000000-0005-0000-0000-0000FA090000}"/>
    <cellStyle name="Comma [0] 60 5" xfId="2582" xr:uid="{00000000-0005-0000-0000-0000FB090000}"/>
    <cellStyle name="Comma [0] 60 6" xfId="2583" xr:uid="{00000000-0005-0000-0000-0000FC090000}"/>
    <cellStyle name="Comma [0] 60 7" xfId="2584" xr:uid="{00000000-0005-0000-0000-0000FD090000}"/>
    <cellStyle name="Comma [0] 61" xfId="2585" xr:uid="{00000000-0005-0000-0000-0000FE090000}"/>
    <cellStyle name="Comma [0] 61 2" xfId="2586" xr:uid="{00000000-0005-0000-0000-0000FF090000}"/>
    <cellStyle name="Comma [0] 61 3" xfId="2587" xr:uid="{00000000-0005-0000-0000-0000000A0000}"/>
    <cellStyle name="Comma [0] 61 4" xfId="2588" xr:uid="{00000000-0005-0000-0000-0000010A0000}"/>
    <cellStyle name="Comma [0] 61 5" xfId="2589" xr:uid="{00000000-0005-0000-0000-0000020A0000}"/>
    <cellStyle name="Comma [0] 61 6" xfId="2590" xr:uid="{00000000-0005-0000-0000-0000030A0000}"/>
    <cellStyle name="Comma [0] 61 7" xfId="2591" xr:uid="{00000000-0005-0000-0000-0000040A0000}"/>
    <cellStyle name="Comma [0] 62" xfId="2592" xr:uid="{00000000-0005-0000-0000-0000050A0000}"/>
    <cellStyle name="Comma [0] 62 2" xfId="2593" xr:uid="{00000000-0005-0000-0000-0000060A0000}"/>
    <cellStyle name="Comma [0] 62 3" xfId="2594" xr:uid="{00000000-0005-0000-0000-0000070A0000}"/>
    <cellStyle name="Comma [0] 62 4" xfId="2595" xr:uid="{00000000-0005-0000-0000-0000080A0000}"/>
    <cellStyle name="Comma [0] 62 5" xfId="2596" xr:uid="{00000000-0005-0000-0000-0000090A0000}"/>
    <cellStyle name="Comma [0] 62 6" xfId="2597" xr:uid="{00000000-0005-0000-0000-00000A0A0000}"/>
    <cellStyle name="Comma [0] 62 7" xfId="2598" xr:uid="{00000000-0005-0000-0000-00000B0A0000}"/>
    <cellStyle name="Comma [0] 63" xfId="2599" xr:uid="{00000000-0005-0000-0000-00000C0A0000}"/>
    <cellStyle name="Comma [0] 63 2" xfId="2600" xr:uid="{00000000-0005-0000-0000-00000D0A0000}"/>
    <cellStyle name="Comma [0] 63 3" xfId="2601" xr:uid="{00000000-0005-0000-0000-00000E0A0000}"/>
    <cellStyle name="Comma [0] 63 4" xfId="2602" xr:uid="{00000000-0005-0000-0000-00000F0A0000}"/>
    <cellStyle name="Comma [0] 63 5" xfId="2603" xr:uid="{00000000-0005-0000-0000-0000100A0000}"/>
    <cellStyle name="Comma [0] 63 6" xfId="2604" xr:uid="{00000000-0005-0000-0000-0000110A0000}"/>
    <cellStyle name="Comma [0] 63 7" xfId="2605" xr:uid="{00000000-0005-0000-0000-0000120A0000}"/>
    <cellStyle name="Comma [0] 64" xfId="2606" xr:uid="{00000000-0005-0000-0000-0000130A0000}"/>
    <cellStyle name="Comma [0] 64 2" xfId="2607" xr:uid="{00000000-0005-0000-0000-0000140A0000}"/>
    <cellStyle name="Comma [0] 64 3" xfId="2608" xr:uid="{00000000-0005-0000-0000-0000150A0000}"/>
    <cellStyle name="Comma [0] 64 4" xfId="2609" xr:uid="{00000000-0005-0000-0000-0000160A0000}"/>
    <cellStyle name="Comma [0] 64 5" xfId="2610" xr:uid="{00000000-0005-0000-0000-0000170A0000}"/>
    <cellStyle name="Comma [0] 64 6" xfId="2611" xr:uid="{00000000-0005-0000-0000-0000180A0000}"/>
    <cellStyle name="Comma [0] 64 7" xfId="2612" xr:uid="{00000000-0005-0000-0000-0000190A0000}"/>
    <cellStyle name="Comma [0] 65" xfId="2613" xr:uid="{00000000-0005-0000-0000-00001A0A0000}"/>
    <cellStyle name="Comma [0] 65 2" xfId="2614" xr:uid="{00000000-0005-0000-0000-00001B0A0000}"/>
    <cellStyle name="Comma [0] 65 3" xfId="2615" xr:uid="{00000000-0005-0000-0000-00001C0A0000}"/>
    <cellStyle name="Comma [0] 65 4" xfId="2616" xr:uid="{00000000-0005-0000-0000-00001D0A0000}"/>
    <cellStyle name="Comma [0] 65 5" xfId="2617" xr:uid="{00000000-0005-0000-0000-00001E0A0000}"/>
    <cellStyle name="Comma [0] 65 6" xfId="2618" xr:uid="{00000000-0005-0000-0000-00001F0A0000}"/>
    <cellStyle name="Comma [0] 65 7" xfId="2619" xr:uid="{00000000-0005-0000-0000-0000200A0000}"/>
    <cellStyle name="Comma [0] 66" xfId="2620" xr:uid="{00000000-0005-0000-0000-0000210A0000}"/>
    <cellStyle name="Comma [0] 66 2" xfId="2621" xr:uid="{00000000-0005-0000-0000-0000220A0000}"/>
    <cellStyle name="Comma [0] 66 3" xfId="2622" xr:uid="{00000000-0005-0000-0000-0000230A0000}"/>
    <cellStyle name="Comma [0] 66 4" xfId="2623" xr:uid="{00000000-0005-0000-0000-0000240A0000}"/>
    <cellStyle name="Comma [0] 66 5" xfId="2624" xr:uid="{00000000-0005-0000-0000-0000250A0000}"/>
    <cellStyle name="Comma [0] 66 6" xfId="2625" xr:uid="{00000000-0005-0000-0000-0000260A0000}"/>
    <cellStyle name="Comma [0] 66 7" xfId="2626" xr:uid="{00000000-0005-0000-0000-0000270A0000}"/>
    <cellStyle name="Comma [0] 67" xfId="2627" xr:uid="{00000000-0005-0000-0000-0000280A0000}"/>
    <cellStyle name="Comma [0] 67 2" xfId="2628" xr:uid="{00000000-0005-0000-0000-0000290A0000}"/>
    <cellStyle name="Comma [0] 67 3" xfId="2629" xr:uid="{00000000-0005-0000-0000-00002A0A0000}"/>
    <cellStyle name="Comma [0] 67 4" xfId="2630" xr:uid="{00000000-0005-0000-0000-00002B0A0000}"/>
    <cellStyle name="Comma [0] 67 5" xfId="2631" xr:uid="{00000000-0005-0000-0000-00002C0A0000}"/>
    <cellStyle name="Comma [0] 67 6" xfId="2632" xr:uid="{00000000-0005-0000-0000-00002D0A0000}"/>
    <cellStyle name="Comma [0] 67 7" xfId="2633" xr:uid="{00000000-0005-0000-0000-00002E0A0000}"/>
    <cellStyle name="Comma [0] 68" xfId="2634" xr:uid="{00000000-0005-0000-0000-00002F0A0000}"/>
    <cellStyle name="Comma [0] 68 2" xfId="2635" xr:uid="{00000000-0005-0000-0000-0000300A0000}"/>
    <cellStyle name="Comma [0] 68 3" xfId="2636" xr:uid="{00000000-0005-0000-0000-0000310A0000}"/>
    <cellStyle name="Comma [0] 68 4" xfId="2637" xr:uid="{00000000-0005-0000-0000-0000320A0000}"/>
    <cellStyle name="Comma [0] 68 5" xfId="2638" xr:uid="{00000000-0005-0000-0000-0000330A0000}"/>
    <cellStyle name="Comma [0] 68 6" xfId="2639" xr:uid="{00000000-0005-0000-0000-0000340A0000}"/>
    <cellStyle name="Comma [0] 68 7" xfId="2640" xr:uid="{00000000-0005-0000-0000-0000350A0000}"/>
    <cellStyle name="Comma [0] 69" xfId="2641" xr:uid="{00000000-0005-0000-0000-0000360A0000}"/>
    <cellStyle name="Comma [0] 69 10" xfId="2642" xr:uid="{00000000-0005-0000-0000-0000370A0000}"/>
    <cellStyle name="Comma [0] 69 2" xfId="2643" xr:uid="{00000000-0005-0000-0000-0000380A0000}"/>
    <cellStyle name="Comma [0] 69 2 2" xfId="2644" xr:uid="{00000000-0005-0000-0000-0000390A0000}"/>
    <cellStyle name="Comma [0] 69 2 3" xfId="2645" xr:uid="{00000000-0005-0000-0000-00003A0A0000}"/>
    <cellStyle name="Comma [0] 69 2 4" xfId="2646" xr:uid="{00000000-0005-0000-0000-00003B0A0000}"/>
    <cellStyle name="Comma [0] 69 2 5" xfId="2647" xr:uid="{00000000-0005-0000-0000-00003C0A0000}"/>
    <cellStyle name="Comma [0] 69 2 6" xfId="2648" xr:uid="{00000000-0005-0000-0000-00003D0A0000}"/>
    <cellStyle name="Comma [0] 69 2 7" xfId="2649" xr:uid="{00000000-0005-0000-0000-00003E0A0000}"/>
    <cellStyle name="Comma [0] 69 3" xfId="2650" xr:uid="{00000000-0005-0000-0000-00003F0A0000}"/>
    <cellStyle name="Comma [0] 69 4" xfId="2651" xr:uid="{00000000-0005-0000-0000-0000400A0000}"/>
    <cellStyle name="Comma [0] 69 5" xfId="2652" xr:uid="{00000000-0005-0000-0000-0000410A0000}"/>
    <cellStyle name="Comma [0] 69 6" xfId="2653" xr:uid="{00000000-0005-0000-0000-0000420A0000}"/>
    <cellStyle name="Comma [0] 69 7" xfId="2654" xr:uid="{00000000-0005-0000-0000-0000430A0000}"/>
    <cellStyle name="Comma [0] 69 8" xfId="2655" xr:uid="{00000000-0005-0000-0000-0000440A0000}"/>
    <cellStyle name="Comma [0] 69 9" xfId="2656" xr:uid="{00000000-0005-0000-0000-0000450A0000}"/>
    <cellStyle name="Comma [0] 7" xfId="2657" xr:uid="{00000000-0005-0000-0000-0000460A0000}"/>
    <cellStyle name="Comma [0] 7 2" xfId="2658" xr:uid="{00000000-0005-0000-0000-0000470A0000}"/>
    <cellStyle name="Comma [0] 7 2 2" xfId="2659" xr:uid="{00000000-0005-0000-0000-0000480A0000}"/>
    <cellStyle name="Comma [0] 7 3" xfId="2660" xr:uid="{00000000-0005-0000-0000-0000490A0000}"/>
    <cellStyle name="Comma [0] 7 3 2" xfId="2661" xr:uid="{00000000-0005-0000-0000-00004A0A0000}"/>
    <cellStyle name="Comma [0] 7 4" xfId="2662" xr:uid="{00000000-0005-0000-0000-00004B0A0000}"/>
    <cellStyle name="Comma [0] 7 5" xfId="2663" xr:uid="{00000000-0005-0000-0000-00004C0A0000}"/>
    <cellStyle name="Comma [0] 7 6" xfId="2664" xr:uid="{00000000-0005-0000-0000-00004D0A0000}"/>
    <cellStyle name="Comma [0] 7 7" xfId="2665" xr:uid="{00000000-0005-0000-0000-00004E0A0000}"/>
    <cellStyle name="Comma [0] 70" xfId="2666" xr:uid="{00000000-0005-0000-0000-00004F0A0000}"/>
    <cellStyle name="Comma [0] 70 2" xfId="2667" xr:uid="{00000000-0005-0000-0000-0000500A0000}"/>
    <cellStyle name="Comma [0] 70 3" xfId="2668" xr:uid="{00000000-0005-0000-0000-0000510A0000}"/>
    <cellStyle name="Comma [0] 70 4" xfId="2669" xr:uid="{00000000-0005-0000-0000-0000520A0000}"/>
    <cellStyle name="Comma [0] 70 5" xfId="2670" xr:uid="{00000000-0005-0000-0000-0000530A0000}"/>
    <cellStyle name="Comma [0] 70 6" xfId="2671" xr:uid="{00000000-0005-0000-0000-0000540A0000}"/>
    <cellStyle name="Comma [0] 70 7" xfId="2672" xr:uid="{00000000-0005-0000-0000-0000550A0000}"/>
    <cellStyle name="Comma [0] 71" xfId="2673" xr:uid="{00000000-0005-0000-0000-0000560A0000}"/>
    <cellStyle name="Comma [0] 71 2" xfId="2674" xr:uid="{00000000-0005-0000-0000-0000570A0000}"/>
    <cellStyle name="Comma [0] 71 3" xfId="2675" xr:uid="{00000000-0005-0000-0000-0000580A0000}"/>
    <cellStyle name="Comma [0] 71 4" xfId="2676" xr:uid="{00000000-0005-0000-0000-0000590A0000}"/>
    <cellStyle name="Comma [0] 71 5" xfId="2677" xr:uid="{00000000-0005-0000-0000-00005A0A0000}"/>
    <cellStyle name="Comma [0] 71 6" xfId="2678" xr:uid="{00000000-0005-0000-0000-00005B0A0000}"/>
    <cellStyle name="Comma [0] 71 7" xfId="2679" xr:uid="{00000000-0005-0000-0000-00005C0A0000}"/>
    <cellStyle name="Comma [0] 71 8" xfId="2680" xr:uid="{00000000-0005-0000-0000-00005D0A0000}"/>
    <cellStyle name="Comma [0] 71 9" xfId="2681" xr:uid="{00000000-0005-0000-0000-00005E0A0000}"/>
    <cellStyle name="Comma [0] 72" xfId="2682" xr:uid="{00000000-0005-0000-0000-00005F0A0000}"/>
    <cellStyle name="Comma [0] 73" xfId="2683" xr:uid="{00000000-0005-0000-0000-0000600A0000}"/>
    <cellStyle name="Comma [0] 73 2" xfId="2684" xr:uid="{00000000-0005-0000-0000-0000610A0000}"/>
    <cellStyle name="Comma [0] 73 2 2" xfId="2685" xr:uid="{00000000-0005-0000-0000-0000620A0000}"/>
    <cellStyle name="Comma [0] 73 2 3" xfId="2686" xr:uid="{00000000-0005-0000-0000-0000630A0000}"/>
    <cellStyle name="Comma [0] 73 2 4" xfId="2687" xr:uid="{00000000-0005-0000-0000-0000640A0000}"/>
    <cellStyle name="Comma [0] 73 2 5" xfId="2688" xr:uid="{00000000-0005-0000-0000-0000650A0000}"/>
    <cellStyle name="Comma [0] 73 2 6" xfId="2689" xr:uid="{00000000-0005-0000-0000-0000660A0000}"/>
    <cellStyle name="Comma [0] 73 2 7" xfId="2690" xr:uid="{00000000-0005-0000-0000-0000670A0000}"/>
    <cellStyle name="Comma [0] 74" xfId="2691" xr:uid="{00000000-0005-0000-0000-0000680A0000}"/>
    <cellStyle name="Comma [0] 75" xfId="2692" xr:uid="{00000000-0005-0000-0000-0000690A0000}"/>
    <cellStyle name="Comma [0] 75 2" xfId="2693" xr:uid="{00000000-0005-0000-0000-00006A0A0000}"/>
    <cellStyle name="Comma [0] 76" xfId="2694" xr:uid="{00000000-0005-0000-0000-00006B0A0000}"/>
    <cellStyle name="Comma [0] 77" xfId="2695" xr:uid="{00000000-0005-0000-0000-00006C0A0000}"/>
    <cellStyle name="Comma [0] 78" xfId="2696" xr:uid="{00000000-0005-0000-0000-00006D0A0000}"/>
    <cellStyle name="Comma [0] 79" xfId="2697" xr:uid="{00000000-0005-0000-0000-00006E0A0000}"/>
    <cellStyle name="Comma [0] 8" xfId="2698" xr:uid="{00000000-0005-0000-0000-00006F0A0000}"/>
    <cellStyle name="Comma [0] 8 2" xfId="2699" xr:uid="{00000000-0005-0000-0000-0000700A0000}"/>
    <cellStyle name="Comma [0] 8 2 2" xfId="2700" xr:uid="{00000000-0005-0000-0000-0000710A0000}"/>
    <cellStyle name="Comma [0] 8 2 3" xfId="2701" xr:uid="{00000000-0005-0000-0000-0000720A0000}"/>
    <cellStyle name="Comma [0] 8 3" xfId="2702" xr:uid="{00000000-0005-0000-0000-0000730A0000}"/>
    <cellStyle name="Comma [0] 8 3 2" xfId="2703" xr:uid="{00000000-0005-0000-0000-0000740A0000}"/>
    <cellStyle name="Comma [0] 8 3 3" xfId="2704" xr:uid="{00000000-0005-0000-0000-0000750A0000}"/>
    <cellStyle name="Comma [0] 8 4" xfId="2705" xr:uid="{00000000-0005-0000-0000-0000760A0000}"/>
    <cellStyle name="Comma [0] 8 4 2" xfId="2706" xr:uid="{00000000-0005-0000-0000-0000770A0000}"/>
    <cellStyle name="Comma [0] 8 4 3" xfId="2707" xr:uid="{00000000-0005-0000-0000-0000780A0000}"/>
    <cellStyle name="Comma [0] 8 5" xfId="2708" xr:uid="{00000000-0005-0000-0000-0000790A0000}"/>
    <cellStyle name="Comma [0] 8 5 2" xfId="2709" xr:uid="{00000000-0005-0000-0000-00007A0A0000}"/>
    <cellStyle name="Comma [0] 8 5 3" xfId="2710" xr:uid="{00000000-0005-0000-0000-00007B0A0000}"/>
    <cellStyle name="Comma [0] 8 6" xfId="2711" xr:uid="{00000000-0005-0000-0000-00007C0A0000}"/>
    <cellStyle name="Comma [0] 8 7" xfId="2712" xr:uid="{00000000-0005-0000-0000-00007D0A0000}"/>
    <cellStyle name="Comma [0] 8 8" xfId="2713" xr:uid="{00000000-0005-0000-0000-00007E0A0000}"/>
    <cellStyle name="Comma [0] 8 9" xfId="2714" xr:uid="{00000000-0005-0000-0000-00007F0A0000}"/>
    <cellStyle name="Comma [0] 80" xfId="2715" xr:uid="{00000000-0005-0000-0000-0000800A0000}"/>
    <cellStyle name="Comma [0] 9" xfId="2716" xr:uid="{00000000-0005-0000-0000-0000810A0000}"/>
    <cellStyle name="Comma [0] 9 2" xfId="2717" xr:uid="{00000000-0005-0000-0000-0000820A0000}"/>
    <cellStyle name="Comma [0] 9 2 2" xfId="2718" xr:uid="{00000000-0005-0000-0000-0000830A0000}"/>
    <cellStyle name="Comma [0] 9 2 2 2" xfId="2719" xr:uid="{00000000-0005-0000-0000-0000840A0000}"/>
    <cellStyle name="Comma [0] 9 2 2 2 2" xfId="2720" xr:uid="{00000000-0005-0000-0000-0000850A0000}"/>
    <cellStyle name="Comma [0] 9 2 2 3" xfId="2721" xr:uid="{00000000-0005-0000-0000-0000860A0000}"/>
    <cellStyle name="Comma [0] 9 2 2 4" xfId="2722" xr:uid="{00000000-0005-0000-0000-0000870A0000}"/>
    <cellStyle name="Comma [0] 9 2 3" xfId="2723" xr:uid="{00000000-0005-0000-0000-0000880A0000}"/>
    <cellStyle name="Comma [0] 9 2 3 2" xfId="2724" xr:uid="{00000000-0005-0000-0000-0000890A0000}"/>
    <cellStyle name="Comma [0] 9 2 3 3" xfId="2725" xr:uid="{00000000-0005-0000-0000-00008A0A0000}"/>
    <cellStyle name="Comma [0] 9 3" xfId="2726" xr:uid="{00000000-0005-0000-0000-00008B0A0000}"/>
    <cellStyle name="Comma [0] 9 3 2" xfId="2727" xr:uid="{00000000-0005-0000-0000-00008C0A0000}"/>
    <cellStyle name="Comma [0] 9 3 2 2" xfId="2728" xr:uid="{00000000-0005-0000-0000-00008D0A0000}"/>
    <cellStyle name="Comma [0] 9 3 2 3" xfId="2729" xr:uid="{00000000-0005-0000-0000-00008E0A0000}"/>
    <cellStyle name="Comma [0] 9 3 3" xfId="2730" xr:uid="{00000000-0005-0000-0000-00008F0A0000}"/>
    <cellStyle name="Comma [0] 9 3 3 2" xfId="2731" xr:uid="{00000000-0005-0000-0000-0000900A0000}"/>
    <cellStyle name="Comma [0] 9 3 4" xfId="2732" xr:uid="{00000000-0005-0000-0000-0000910A0000}"/>
    <cellStyle name="Comma [0] 9 3 5" xfId="2733" xr:uid="{00000000-0005-0000-0000-0000920A0000}"/>
    <cellStyle name="Comma [0] 9 4" xfId="2734" xr:uid="{00000000-0005-0000-0000-0000930A0000}"/>
    <cellStyle name="Comma [0] 9 4 2" xfId="2735" xr:uid="{00000000-0005-0000-0000-0000940A0000}"/>
    <cellStyle name="Comma [0] 9 4 2 2" xfId="2736" xr:uid="{00000000-0005-0000-0000-0000950A0000}"/>
    <cellStyle name="Comma [0] 9 4 2 3" xfId="2737" xr:uid="{00000000-0005-0000-0000-0000960A0000}"/>
    <cellStyle name="Comma [0] 9 4 3" xfId="2738" xr:uid="{00000000-0005-0000-0000-0000970A0000}"/>
    <cellStyle name="Comma [0] 9 4 4" xfId="2739" xr:uid="{00000000-0005-0000-0000-0000980A0000}"/>
    <cellStyle name="Comma [0] 9 5" xfId="2740" xr:uid="{00000000-0005-0000-0000-0000990A0000}"/>
    <cellStyle name="Comma [0] 9 5 2" xfId="2741" xr:uid="{00000000-0005-0000-0000-00009A0A0000}"/>
    <cellStyle name="Comma [0] 9 5 3" xfId="2742" xr:uid="{00000000-0005-0000-0000-00009B0A0000}"/>
    <cellStyle name="Comma [0] 9 6" xfId="2743" xr:uid="{00000000-0005-0000-0000-00009C0A0000}"/>
    <cellStyle name="Comma [0] 9 7" xfId="2744" xr:uid="{00000000-0005-0000-0000-00009D0A0000}"/>
    <cellStyle name="Comma [00]" xfId="2745" xr:uid="{00000000-0005-0000-0000-00009E0A0000}"/>
    <cellStyle name="Comma [00] 2" xfId="2746" xr:uid="{00000000-0005-0000-0000-00009F0A0000}"/>
    <cellStyle name="Comma [00] 2 2" xfId="2747" xr:uid="{00000000-0005-0000-0000-0000A00A0000}"/>
    <cellStyle name="Comma [00] 2 2 2" xfId="2748" xr:uid="{00000000-0005-0000-0000-0000A10A0000}"/>
    <cellStyle name="Comma [00] 2 3" xfId="2749" xr:uid="{00000000-0005-0000-0000-0000A20A0000}"/>
    <cellStyle name="Comma [00] 2 4" xfId="2750" xr:uid="{00000000-0005-0000-0000-0000A30A0000}"/>
    <cellStyle name="Comma [00] 3" xfId="2751" xr:uid="{00000000-0005-0000-0000-0000A40A0000}"/>
    <cellStyle name="Comma [00] 3 2" xfId="2752" xr:uid="{00000000-0005-0000-0000-0000A50A0000}"/>
    <cellStyle name="Comma [00] 4" xfId="2753" xr:uid="{00000000-0005-0000-0000-0000A60A0000}"/>
    <cellStyle name="Comma [00] 5" xfId="2754" xr:uid="{00000000-0005-0000-0000-0000A70A0000}"/>
    <cellStyle name="Comma 10" xfId="2755" xr:uid="{00000000-0005-0000-0000-0000A80A0000}"/>
    <cellStyle name="Comma 10 10" xfId="2756" xr:uid="{00000000-0005-0000-0000-0000A90A0000}"/>
    <cellStyle name="Comma 10 2" xfId="2757" xr:uid="{00000000-0005-0000-0000-0000AA0A0000}"/>
    <cellStyle name="Comma 10 2 2" xfId="2758" xr:uid="{00000000-0005-0000-0000-0000AB0A0000}"/>
    <cellStyle name="Comma 10 2 3" xfId="2759" xr:uid="{00000000-0005-0000-0000-0000AC0A0000}"/>
    <cellStyle name="Comma 10 2 4" xfId="2760" xr:uid="{00000000-0005-0000-0000-0000AD0A0000}"/>
    <cellStyle name="Comma 10 2 5" xfId="2761" xr:uid="{00000000-0005-0000-0000-0000AE0A0000}"/>
    <cellStyle name="Comma 10 2 6" xfId="2762" xr:uid="{00000000-0005-0000-0000-0000AF0A0000}"/>
    <cellStyle name="Comma 10 2 7" xfId="2763" xr:uid="{00000000-0005-0000-0000-0000B00A0000}"/>
    <cellStyle name="Comma 10 3" xfId="2764" xr:uid="{00000000-0005-0000-0000-0000B10A0000}"/>
    <cellStyle name="Comma 10 3 2" xfId="2765" xr:uid="{00000000-0005-0000-0000-0000B20A0000}"/>
    <cellStyle name="Comma 10 3 3" xfId="2766" xr:uid="{00000000-0005-0000-0000-0000B30A0000}"/>
    <cellStyle name="Comma 10 4" xfId="2767" xr:uid="{00000000-0005-0000-0000-0000B40A0000}"/>
    <cellStyle name="Comma 10 4 2" xfId="2768" xr:uid="{00000000-0005-0000-0000-0000B50A0000}"/>
    <cellStyle name="Comma 10 4 2 2" xfId="2769" xr:uid="{00000000-0005-0000-0000-0000B60A0000}"/>
    <cellStyle name="Comma 10 4 3" xfId="2770" xr:uid="{00000000-0005-0000-0000-0000B70A0000}"/>
    <cellStyle name="Comma 10 4 4" xfId="2771" xr:uid="{00000000-0005-0000-0000-0000B80A0000}"/>
    <cellStyle name="Comma 10 5" xfId="2772" xr:uid="{00000000-0005-0000-0000-0000B90A0000}"/>
    <cellStyle name="Comma 10 6" xfId="2773" xr:uid="{00000000-0005-0000-0000-0000BA0A0000}"/>
    <cellStyle name="Comma 10 7" xfId="2774" xr:uid="{00000000-0005-0000-0000-0000BB0A0000}"/>
    <cellStyle name="Comma 10 8" xfId="2775" xr:uid="{00000000-0005-0000-0000-0000BC0A0000}"/>
    <cellStyle name="Comma 10 9" xfId="2776" xr:uid="{00000000-0005-0000-0000-0000BD0A0000}"/>
    <cellStyle name="Comma 100" xfId="2777" xr:uid="{00000000-0005-0000-0000-0000BE0A0000}"/>
    <cellStyle name="Comma 101" xfId="2778" xr:uid="{00000000-0005-0000-0000-0000BF0A0000}"/>
    <cellStyle name="Comma 102" xfId="2779" xr:uid="{00000000-0005-0000-0000-0000C00A0000}"/>
    <cellStyle name="Comma 103" xfId="2780" xr:uid="{00000000-0005-0000-0000-0000C10A0000}"/>
    <cellStyle name="Comma 104" xfId="2781" xr:uid="{00000000-0005-0000-0000-0000C20A0000}"/>
    <cellStyle name="Comma 105" xfId="2782" xr:uid="{00000000-0005-0000-0000-0000C30A0000}"/>
    <cellStyle name="Comma 106" xfId="2783" xr:uid="{00000000-0005-0000-0000-0000C40A0000}"/>
    <cellStyle name="Comma 107" xfId="2784" xr:uid="{00000000-0005-0000-0000-0000C50A0000}"/>
    <cellStyle name="Comma 108" xfId="2785" xr:uid="{00000000-0005-0000-0000-0000C60A0000}"/>
    <cellStyle name="Comma 109" xfId="2786" xr:uid="{00000000-0005-0000-0000-0000C70A0000}"/>
    <cellStyle name="Comma 11" xfId="2787" xr:uid="{00000000-0005-0000-0000-0000C80A0000}"/>
    <cellStyle name="Comma 11 2" xfId="2788" xr:uid="{00000000-0005-0000-0000-0000C90A0000}"/>
    <cellStyle name="Comma 11 2 2" xfId="2789" xr:uid="{00000000-0005-0000-0000-0000CA0A0000}"/>
    <cellStyle name="Comma 11 2 3" xfId="2790" xr:uid="{00000000-0005-0000-0000-0000CB0A0000}"/>
    <cellStyle name="Comma 11 2 4" xfId="2791" xr:uid="{00000000-0005-0000-0000-0000CC0A0000}"/>
    <cellStyle name="Comma 11 2 5" xfId="2792" xr:uid="{00000000-0005-0000-0000-0000CD0A0000}"/>
    <cellStyle name="Comma 11 3" xfId="2793" xr:uid="{00000000-0005-0000-0000-0000CE0A0000}"/>
    <cellStyle name="Comma 11 3 2" xfId="2794" xr:uid="{00000000-0005-0000-0000-0000CF0A0000}"/>
    <cellStyle name="Comma 11 3 3" xfId="2795" xr:uid="{00000000-0005-0000-0000-0000D00A0000}"/>
    <cellStyle name="Comma 11 4" xfId="2796" xr:uid="{00000000-0005-0000-0000-0000D10A0000}"/>
    <cellStyle name="Comma 11 4 2" xfId="2797" xr:uid="{00000000-0005-0000-0000-0000D20A0000}"/>
    <cellStyle name="Comma 11 4 3" xfId="2798" xr:uid="{00000000-0005-0000-0000-0000D30A0000}"/>
    <cellStyle name="Comma 11 5" xfId="2799" xr:uid="{00000000-0005-0000-0000-0000D40A0000}"/>
    <cellStyle name="Comma 11 5 2" xfId="2800" xr:uid="{00000000-0005-0000-0000-0000D50A0000}"/>
    <cellStyle name="Comma 11 5 3" xfId="2801" xr:uid="{00000000-0005-0000-0000-0000D60A0000}"/>
    <cellStyle name="Comma 11 6" xfId="2802" xr:uid="{00000000-0005-0000-0000-0000D70A0000}"/>
    <cellStyle name="Comma 11 6 2" xfId="2803" xr:uid="{00000000-0005-0000-0000-0000D80A0000}"/>
    <cellStyle name="Comma 11 6 2 2" xfId="2804" xr:uid="{00000000-0005-0000-0000-0000D90A0000}"/>
    <cellStyle name="Comma 11 6 2 3" xfId="2805" xr:uid="{00000000-0005-0000-0000-0000DA0A0000}"/>
    <cellStyle name="Comma 11 6 3" xfId="2806" xr:uid="{00000000-0005-0000-0000-0000DB0A0000}"/>
    <cellStyle name="Comma 11 6 4" xfId="2807" xr:uid="{00000000-0005-0000-0000-0000DC0A0000}"/>
    <cellStyle name="Comma 11 7" xfId="2808" xr:uid="{00000000-0005-0000-0000-0000DD0A0000}"/>
    <cellStyle name="Comma 11 7 2" xfId="2809" xr:uid="{00000000-0005-0000-0000-0000DE0A0000}"/>
    <cellStyle name="Comma 11 7 3" xfId="2810" xr:uid="{00000000-0005-0000-0000-0000DF0A0000}"/>
    <cellStyle name="Comma 11 8" xfId="2811" xr:uid="{00000000-0005-0000-0000-0000E00A0000}"/>
    <cellStyle name="Comma 11 8 2" xfId="2812" xr:uid="{00000000-0005-0000-0000-0000E10A0000}"/>
    <cellStyle name="Comma 11 8 2 2" xfId="2813" xr:uid="{00000000-0005-0000-0000-0000E20A0000}"/>
    <cellStyle name="Comma 11 8 3" xfId="2814" xr:uid="{00000000-0005-0000-0000-0000E30A0000}"/>
    <cellStyle name="Comma 11 8 4" xfId="2815" xr:uid="{00000000-0005-0000-0000-0000E40A0000}"/>
    <cellStyle name="Comma 110" xfId="2816" xr:uid="{00000000-0005-0000-0000-0000E50A0000}"/>
    <cellStyle name="Comma 111" xfId="2817" xr:uid="{00000000-0005-0000-0000-0000E60A0000}"/>
    <cellStyle name="Comma 112" xfId="2818" xr:uid="{00000000-0005-0000-0000-0000E70A0000}"/>
    <cellStyle name="Comma 113" xfId="2819" xr:uid="{00000000-0005-0000-0000-0000E80A0000}"/>
    <cellStyle name="Comma 114" xfId="2820" xr:uid="{00000000-0005-0000-0000-0000E90A0000}"/>
    <cellStyle name="Comma 115" xfId="2821" xr:uid="{00000000-0005-0000-0000-0000EA0A0000}"/>
    <cellStyle name="Comma 116" xfId="2822" xr:uid="{00000000-0005-0000-0000-0000EB0A0000}"/>
    <cellStyle name="Comma 117" xfId="2823" xr:uid="{00000000-0005-0000-0000-0000EC0A0000}"/>
    <cellStyle name="Comma 118" xfId="2824" xr:uid="{00000000-0005-0000-0000-0000ED0A0000}"/>
    <cellStyle name="Comma 119" xfId="2825" xr:uid="{00000000-0005-0000-0000-0000EE0A0000}"/>
    <cellStyle name="Comma 12" xfId="2826" xr:uid="{00000000-0005-0000-0000-0000EF0A0000}"/>
    <cellStyle name="Comma 12 2" xfId="2827" xr:uid="{00000000-0005-0000-0000-0000F00A0000}"/>
    <cellStyle name="Comma 12 2 2" xfId="2828" xr:uid="{00000000-0005-0000-0000-0000F10A0000}"/>
    <cellStyle name="Comma 12 2 3" xfId="2829" xr:uid="{00000000-0005-0000-0000-0000F20A0000}"/>
    <cellStyle name="Comma 12 2 4" xfId="2830" xr:uid="{00000000-0005-0000-0000-0000F30A0000}"/>
    <cellStyle name="Comma 12 3" xfId="2831" xr:uid="{00000000-0005-0000-0000-0000F40A0000}"/>
    <cellStyle name="Comma 12 4" xfId="2832" xr:uid="{00000000-0005-0000-0000-0000F50A0000}"/>
    <cellStyle name="Comma 12 5" xfId="2833" xr:uid="{00000000-0005-0000-0000-0000F60A0000}"/>
    <cellStyle name="Comma 12 6" xfId="2834" xr:uid="{00000000-0005-0000-0000-0000F70A0000}"/>
    <cellStyle name="Comma 12 6 2" xfId="2835" xr:uid="{00000000-0005-0000-0000-0000F80A0000}"/>
    <cellStyle name="Comma 12 6 2 2" xfId="2836" xr:uid="{00000000-0005-0000-0000-0000F90A0000}"/>
    <cellStyle name="Comma 12 6 3" xfId="2837" xr:uid="{00000000-0005-0000-0000-0000FA0A0000}"/>
    <cellStyle name="Comma 12 6 4" xfId="2838" xr:uid="{00000000-0005-0000-0000-0000FB0A0000}"/>
    <cellStyle name="Comma 12 7" xfId="2839" xr:uid="{00000000-0005-0000-0000-0000FC0A0000}"/>
    <cellStyle name="Comma 120" xfId="2840" xr:uid="{00000000-0005-0000-0000-0000FD0A0000}"/>
    <cellStyle name="Comma 121" xfId="2841" xr:uid="{00000000-0005-0000-0000-0000FE0A0000}"/>
    <cellStyle name="Comma 122" xfId="2842" xr:uid="{00000000-0005-0000-0000-0000FF0A0000}"/>
    <cellStyle name="Comma 123" xfId="2843" xr:uid="{00000000-0005-0000-0000-0000000B0000}"/>
    <cellStyle name="Comma 124" xfId="2844" xr:uid="{00000000-0005-0000-0000-0000010B0000}"/>
    <cellStyle name="Comma 125" xfId="2845" xr:uid="{00000000-0005-0000-0000-0000020B0000}"/>
    <cellStyle name="Comma 126" xfId="2846" xr:uid="{00000000-0005-0000-0000-0000030B0000}"/>
    <cellStyle name="Comma 127" xfId="2847" xr:uid="{00000000-0005-0000-0000-0000040B0000}"/>
    <cellStyle name="Comma 128" xfId="2848" xr:uid="{00000000-0005-0000-0000-0000050B0000}"/>
    <cellStyle name="Comma 129" xfId="2849" xr:uid="{00000000-0005-0000-0000-0000060B0000}"/>
    <cellStyle name="Comma 13" xfId="2850" xr:uid="{00000000-0005-0000-0000-0000070B0000}"/>
    <cellStyle name="Comma 13 2" xfId="2851" xr:uid="{00000000-0005-0000-0000-0000080B0000}"/>
    <cellStyle name="Comma 13 2 2" xfId="2852" xr:uid="{00000000-0005-0000-0000-0000090B0000}"/>
    <cellStyle name="Comma 13 3" xfId="2853" xr:uid="{00000000-0005-0000-0000-00000A0B0000}"/>
    <cellStyle name="Comma 13 4" xfId="2854" xr:uid="{00000000-0005-0000-0000-00000B0B0000}"/>
    <cellStyle name="Comma 13 5" xfId="2855" xr:uid="{00000000-0005-0000-0000-00000C0B0000}"/>
    <cellStyle name="Comma 13 6" xfId="2856" xr:uid="{00000000-0005-0000-0000-00000D0B0000}"/>
    <cellStyle name="Comma 13 7" xfId="2857" xr:uid="{00000000-0005-0000-0000-00000E0B0000}"/>
    <cellStyle name="Comma 130" xfId="2858" xr:uid="{00000000-0005-0000-0000-00000F0B0000}"/>
    <cellStyle name="Comma 131" xfId="2859" xr:uid="{00000000-0005-0000-0000-0000100B0000}"/>
    <cellStyle name="Comma 132" xfId="2860" xr:uid="{00000000-0005-0000-0000-0000110B0000}"/>
    <cellStyle name="Comma 133" xfId="2861" xr:uid="{00000000-0005-0000-0000-0000120B0000}"/>
    <cellStyle name="Comma 134" xfId="2862" xr:uid="{00000000-0005-0000-0000-0000130B0000}"/>
    <cellStyle name="Comma 135" xfId="2863" xr:uid="{00000000-0005-0000-0000-0000140B0000}"/>
    <cellStyle name="Comma 136" xfId="2864" xr:uid="{00000000-0005-0000-0000-0000150B0000}"/>
    <cellStyle name="Comma 137" xfId="2865" xr:uid="{00000000-0005-0000-0000-0000160B0000}"/>
    <cellStyle name="Comma 138" xfId="2866" xr:uid="{00000000-0005-0000-0000-0000170B0000}"/>
    <cellStyle name="Comma 139" xfId="2867" xr:uid="{00000000-0005-0000-0000-0000180B0000}"/>
    <cellStyle name="Comma 14" xfId="2868" xr:uid="{00000000-0005-0000-0000-0000190B0000}"/>
    <cellStyle name="Comma 14 2" xfId="2869" xr:uid="{00000000-0005-0000-0000-00001A0B0000}"/>
    <cellStyle name="Comma 14 2 2" xfId="2870" xr:uid="{00000000-0005-0000-0000-00001B0B0000}"/>
    <cellStyle name="Comma 14 2 3" xfId="2871" xr:uid="{00000000-0005-0000-0000-00001C0B0000}"/>
    <cellStyle name="Comma 14 2 3 2" xfId="2872" xr:uid="{00000000-0005-0000-0000-00001D0B0000}"/>
    <cellStyle name="Comma 14 2 4" xfId="2873" xr:uid="{00000000-0005-0000-0000-00001E0B0000}"/>
    <cellStyle name="Comma 14 2 5" xfId="2874" xr:uid="{00000000-0005-0000-0000-00001F0B0000}"/>
    <cellStyle name="Comma 14 3" xfId="2875" xr:uid="{00000000-0005-0000-0000-0000200B0000}"/>
    <cellStyle name="Comma 14 4" xfId="2876" xr:uid="{00000000-0005-0000-0000-0000210B0000}"/>
    <cellStyle name="Comma 14 4 2" xfId="2877" xr:uid="{00000000-0005-0000-0000-0000220B0000}"/>
    <cellStyle name="Comma 14 5" xfId="2878" xr:uid="{00000000-0005-0000-0000-0000230B0000}"/>
    <cellStyle name="Comma 14 6" xfId="2879" xr:uid="{00000000-0005-0000-0000-0000240B0000}"/>
    <cellStyle name="Comma 14 7" xfId="2880" xr:uid="{00000000-0005-0000-0000-0000250B0000}"/>
    <cellStyle name="Comma 140" xfId="2881" xr:uid="{00000000-0005-0000-0000-0000260B0000}"/>
    <cellStyle name="Comma 141" xfId="2882" xr:uid="{00000000-0005-0000-0000-0000270B0000}"/>
    <cellStyle name="Comma 142" xfId="2883" xr:uid="{00000000-0005-0000-0000-0000280B0000}"/>
    <cellStyle name="Comma 143" xfId="2884" xr:uid="{00000000-0005-0000-0000-0000290B0000}"/>
    <cellStyle name="Comma 144" xfId="2885" xr:uid="{00000000-0005-0000-0000-00002A0B0000}"/>
    <cellStyle name="Comma 145" xfId="2886" xr:uid="{00000000-0005-0000-0000-00002B0B0000}"/>
    <cellStyle name="Comma 146" xfId="2887" xr:uid="{00000000-0005-0000-0000-00002C0B0000}"/>
    <cellStyle name="Comma 147" xfId="2888" xr:uid="{00000000-0005-0000-0000-00002D0B0000}"/>
    <cellStyle name="Comma 148" xfId="2889" xr:uid="{00000000-0005-0000-0000-00002E0B0000}"/>
    <cellStyle name="Comma 149" xfId="2890" xr:uid="{00000000-0005-0000-0000-00002F0B0000}"/>
    <cellStyle name="Comma 15" xfId="2891" xr:uid="{00000000-0005-0000-0000-0000300B0000}"/>
    <cellStyle name="Comma 15 2" xfId="2892" xr:uid="{00000000-0005-0000-0000-0000310B0000}"/>
    <cellStyle name="Comma 15 2 2" xfId="2893" xr:uid="{00000000-0005-0000-0000-0000320B0000}"/>
    <cellStyle name="Comma 15 3" xfId="2894" xr:uid="{00000000-0005-0000-0000-0000330B0000}"/>
    <cellStyle name="Comma 15 4" xfId="2895" xr:uid="{00000000-0005-0000-0000-0000340B0000}"/>
    <cellStyle name="Comma 15 4 2" xfId="2896" xr:uid="{00000000-0005-0000-0000-0000350B0000}"/>
    <cellStyle name="Comma 15 4 2 2" xfId="2897" xr:uid="{00000000-0005-0000-0000-0000360B0000}"/>
    <cellStyle name="Comma 15 4 3" xfId="2898" xr:uid="{00000000-0005-0000-0000-0000370B0000}"/>
    <cellStyle name="Comma 15 4 4" xfId="2899" xr:uid="{00000000-0005-0000-0000-0000380B0000}"/>
    <cellStyle name="Comma 15 5" xfId="2900" xr:uid="{00000000-0005-0000-0000-0000390B0000}"/>
    <cellStyle name="Comma 15 6" xfId="2901" xr:uid="{00000000-0005-0000-0000-00003A0B0000}"/>
    <cellStyle name="Comma 15 7" xfId="2902" xr:uid="{00000000-0005-0000-0000-00003B0B0000}"/>
    <cellStyle name="Comma 150" xfId="2903" xr:uid="{00000000-0005-0000-0000-00003C0B0000}"/>
    <cellStyle name="Comma 151" xfId="2904" xr:uid="{00000000-0005-0000-0000-00003D0B0000}"/>
    <cellStyle name="Comma 152" xfId="2905" xr:uid="{00000000-0005-0000-0000-00003E0B0000}"/>
    <cellStyle name="Comma 153" xfId="2906" xr:uid="{00000000-0005-0000-0000-00003F0B0000}"/>
    <cellStyle name="Comma 154" xfId="2907" xr:uid="{00000000-0005-0000-0000-0000400B0000}"/>
    <cellStyle name="Comma 155" xfId="2908" xr:uid="{00000000-0005-0000-0000-0000410B0000}"/>
    <cellStyle name="Comma 156" xfId="2909" xr:uid="{00000000-0005-0000-0000-0000420B0000}"/>
    <cellStyle name="Comma 157" xfId="2910" xr:uid="{00000000-0005-0000-0000-0000430B0000}"/>
    <cellStyle name="Comma 158" xfId="2911" xr:uid="{00000000-0005-0000-0000-0000440B0000}"/>
    <cellStyle name="Comma 159" xfId="2912" xr:uid="{00000000-0005-0000-0000-0000450B0000}"/>
    <cellStyle name="Comma 16" xfId="2913" xr:uid="{00000000-0005-0000-0000-0000460B0000}"/>
    <cellStyle name="Comma 16 2" xfId="2914" xr:uid="{00000000-0005-0000-0000-0000470B0000}"/>
    <cellStyle name="Comma 16 2 2" xfId="2915" xr:uid="{00000000-0005-0000-0000-0000480B0000}"/>
    <cellStyle name="Comma 16 3" xfId="2916" xr:uid="{00000000-0005-0000-0000-0000490B0000}"/>
    <cellStyle name="Comma 16 4" xfId="2917" xr:uid="{00000000-0005-0000-0000-00004A0B0000}"/>
    <cellStyle name="Comma 16 5" xfId="2918" xr:uid="{00000000-0005-0000-0000-00004B0B0000}"/>
    <cellStyle name="Comma 16 6" xfId="2919" xr:uid="{00000000-0005-0000-0000-00004C0B0000}"/>
    <cellStyle name="Comma 16 7" xfId="2920" xr:uid="{00000000-0005-0000-0000-00004D0B0000}"/>
    <cellStyle name="Comma 160" xfId="2921" xr:uid="{00000000-0005-0000-0000-00004E0B0000}"/>
    <cellStyle name="Comma 161" xfId="2922" xr:uid="{00000000-0005-0000-0000-00004F0B0000}"/>
    <cellStyle name="Comma 162" xfId="2923" xr:uid="{00000000-0005-0000-0000-0000500B0000}"/>
    <cellStyle name="Comma 163" xfId="2924" xr:uid="{00000000-0005-0000-0000-0000510B0000}"/>
    <cellStyle name="Comma 164" xfId="2925" xr:uid="{00000000-0005-0000-0000-0000520B0000}"/>
    <cellStyle name="Comma 164 2" xfId="2926" xr:uid="{00000000-0005-0000-0000-0000530B0000}"/>
    <cellStyle name="Comma 165" xfId="2927" xr:uid="{00000000-0005-0000-0000-0000540B0000}"/>
    <cellStyle name="Comma 165 2" xfId="2928" xr:uid="{00000000-0005-0000-0000-0000550B0000}"/>
    <cellStyle name="Comma 166" xfId="2929" xr:uid="{00000000-0005-0000-0000-0000560B0000}"/>
    <cellStyle name="Comma 167" xfId="2930" xr:uid="{00000000-0005-0000-0000-0000570B0000}"/>
    <cellStyle name="Comma 168" xfId="2931" xr:uid="{00000000-0005-0000-0000-0000580B0000}"/>
    <cellStyle name="Comma 169" xfId="2932" xr:uid="{00000000-0005-0000-0000-0000590B0000}"/>
    <cellStyle name="Comma 17" xfId="2933" xr:uid="{00000000-0005-0000-0000-00005A0B0000}"/>
    <cellStyle name="Comma 17 2" xfId="2934" xr:uid="{00000000-0005-0000-0000-00005B0B0000}"/>
    <cellStyle name="Comma 17 2 2" xfId="2935" xr:uid="{00000000-0005-0000-0000-00005C0B0000}"/>
    <cellStyle name="Comma 17 3" xfId="2936" xr:uid="{00000000-0005-0000-0000-00005D0B0000}"/>
    <cellStyle name="Comma 17 3 2" xfId="2937" xr:uid="{00000000-0005-0000-0000-00005E0B0000}"/>
    <cellStyle name="Comma 17 4" xfId="2938" xr:uid="{00000000-0005-0000-0000-00005F0B0000}"/>
    <cellStyle name="Comma 17 5" xfId="2939" xr:uid="{00000000-0005-0000-0000-0000600B0000}"/>
    <cellStyle name="Comma 17 6" xfId="2940" xr:uid="{00000000-0005-0000-0000-0000610B0000}"/>
    <cellStyle name="Comma 17 7" xfId="2941" xr:uid="{00000000-0005-0000-0000-0000620B0000}"/>
    <cellStyle name="Comma 170" xfId="2942" xr:uid="{00000000-0005-0000-0000-0000630B0000}"/>
    <cellStyle name="Comma 171" xfId="2943" xr:uid="{00000000-0005-0000-0000-0000640B0000}"/>
    <cellStyle name="Comma 172" xfId="2944" xr:uid="{00000000-0005-0000-0000-0000650B0000}"/>
    <cellStyle name="Comma 173" xfId="2945" xr:uid="{00000000-0005-0000-0000-0000660B0000}"/>
    <cellStyle name="Comma 174" xfId="2946" xr:uid="{00000000-0005-0000-0000-0000670B0000}"/>
    <cellStyle name="Comma 175" xfId="2947" xr:uid="{00000000-0005-0000-0000-0000680B0000}"/>
    <cellStyle name="Comma 176" xfId="2948" xr:uid="{00000000-0005-0000-0000-0000690B0000}"/>
    <cellStyle name="Comma 177" xfId="2949" xr:uid="{00000000-0005-0000-0000-00006A0B0000}"/>
    <cellStyle name="Comma 178" xfId="2950" xr:uid="{00000000-0005-0000-0000-00006B0B0000}"/>
    <cellStyle name="Comma 179" xfId="2951" xr:uid="{00000000-0005-0000-0000-00006C0B0000}"/>
    <cellStyle name="Comma 18" xfId="2952" xr:uid="{00000000-0005-0000-0000-00006D0B0000}"/>
    <cellStyle name="Comma 18 2" xfId="2953" xr:uid="{00000000-0005-0000-0000-00006E0B0000}"/>
    <cellStyle name="Comma 18 2 2" xfId="2954" xr:uid="{00000000-0005-0000-0000-00006F0B0000}"/>
    <cellStyle name="Comma 18 3" xfId="2955" xr:uid="{00000000-0005-0000-0000-0000700B0000}"/>
    <cellStyle name="Comma 18 4" xfId="2956" xr:uid="{00000000-0005-0000-0000-0000710B0000}"/>
    <cellStyle name="Comma 18 5" xfId="2957" xr:uid="{00000000-0005-0000-0000-0000720B0000}"/>
    <cellStyle name="Comma 18 6" xfId="2958" xr:uid="{00000000-0005-0000-0000-0000730B0000}"/>
    <cellStyle name="Comma 18 7" xfId="2959" xr:uid="{00000000-0005-0000-0000-0000740B0000}"/>
    <cellStyle name="Comma 180" xfId="2960" xr:uid="{00000000-0005-0000-0000-0000750B0000}"/>
    <cellStyle name="Comma 181" xfId="2961" xr:uid="{00000000-0005-0000-0000-0000760B0000}"/>
    <cellStyle name="Comma 181 2" xfId="2962" xr:uid="{00000000-0005-0000-0000-0000770B0000}"/>
    <cellStyle name="Comma 181 3" xfId="2963" xr:uid="{00000000-0005-0000-0000-0000780B0000}"/>
    <cellStyle name="Comma 182" xfId="2964" xr:uid="{00000000-0005-0000-0000-0000790B0000}"/>
    <cellStyle name="Comma 182 2" xfId="2965" xr:uid="{00000000-0005-0000-0000-00007A0B0000}"/>
    <cellStyle name="Comma 182 2 2" xfId="2966" xr:uid="{00000000-0005-0000-0000-00007B0B0000}"/>
    <cellStyle name="Comma 182 3" xfId="2967" xr:uid="{00000000-0005-0000-0000-00007C0B0000}"/>
    <cellStyle name="Comma 182 4" xfId="2968" xr:uid="{00000000-0005-0000-0000-00007D0B0000}"/>
    <cellStyle name="Comma 183" xfId="2969" xr:uid="{00000000-0005-0000-0000-00007E0B0000}"/>
    <cellStyle name="Comma 183 2" xfId="2970" xr:uid="{00000000-0005-0000-0000-00007F0B0000}"/>
    <cellStyle name="Comma 183 2 2" xfId="2971" xr:uid="{00000000-0005-0000-0000-0000800B0000}"/>
    <cellStyle name="Comma 183 3" xfId="2972" xr:uid="{00000000-0005-0000-0000-0000810B0000}"/>
    <cellStyle name="Comma 183 4" xfId="2973" xr:uid="{00000000-0005-0000-0000-0000820B0000}"/>
    <cellStyle name="Comma 184" xfId="2974" xr:uid="{00000000-0005-0000-0000-0000830B0000}"/>
    <cellStyle name="Comma 184 2" xfId="2975" xr:uid="{00000000-0005-0000-0000-0000840B0000}"/>
    <cellStyle name="Comma 184 2 2" xfId="2976" xr:uid="{00000000-0005-0000-0000-0000850B0000}"/>
    <cellStyle name="Comma 184 3" xfId="2977" xr:uid="{00000000-0005-0000-0000-0000860B0000}"/>
    <cellStyle name="Comma 184 4" xfId="2978" xr:uid="{00000000-0005-0000-0000-0000870B0000}"/>
    <cellStyle name="Comma 185" xfId="2979" xr:uid="{00000000-0005-0000-0000-0000880B0000}"/>
    <cellStyle name="Comma 185 2" xfId="2980" xr:uid="{00000000-0005-0000-0000-0000890B0000}"/>
    <cellStyle name="Comma 185 2 2" xfId="2981" xr:uid="{00000000-0005-0000-0000-00008A0B0000}"/>
    <cellStyle name="Comma 185 3" xfId="2982" xr:uid="{00000000-0005-0000-0000-00008B0B0000}"/>
    <cellStyle name="Comma 185 4" xfId="2983" xr:uid="{00000000-0005-0000-0000-00008C0B0000}"/>
    <cellStyle name="Comma 186" xfId="2984" xr:uid="{00000000-0005-0000-0000-00008D0B0000}"/>
    <cellStyle name="Comma 186 2" xfId="2985" xr:uid="{00000000-0005-0000-0000-00008E0B0000}"/>
    <cellStyle name="Comma 186 2 2" xfId="2986" xr:uid="{00000000-0005-0000-0000-00008F0B0000}"/>
    <cellStyle name="Comma 186 3" xfId="2987" xr:uid="{00000000-0005-0000-0000-0000900B0000}"/>
    <cellStyle name="Comma 186 4" xfId="2988" xr:uid="{00000000-0005-0000-0000-0000910B0000}"/>
    <cellStyle name="Comma 187" xfId="2989" xr:uid="{00000000-0005-0000-0000-0000920B0000}"/>
    <cellStyle name="Comma 187 2" xfId="2990" xr:uid="{00000000-0005-0000-0000-0000930B0000}"/>
    <cellStyle name="Comma 187 2 2" xfId="2991" xr:uid="{00000000-0005-0000-0000-0000940B0000}"/>
    <cellStyle name="Comma 187 3" xfId="2992" xr:uid="{00000000-0005-0000-0000-0000950B0000}"/>
    <cellStyle name="Comma 187 4" xfId="2993" xr:uid="{00000000-0005-0000-0000-0000960B0000}"/>
    <cellStyle name="Comma 188" xfId="2994" xr:uid="{00000000-0005-0000-0000-0000970B0000}"/>
    <cellStyle name="Comma 188 2" xfId="2995" xr:uid="{00000000-0005-0000-0000-0000980B0000}"/>
    <cellStyle name="Comma 188 2 2" xfId="2996" xr:uid="{00000000-0005-0000-0000-0000990B0000}"/>
    <cellStyle name="Comma 188 3" xfId="2997" xr:uid="{00000000-0005-0000-0000-00009A0B0000}"/>
    <cellStyle name="Comma 188 4" xfId="2998" xr:uid="{00000000-0005-0000-0000-00009B0B0000}"/>
    <cellStyle name="Comma 189" xfId="2999" xr:uid="{00000000-0005-0000-0000-00009C0B0000}"/>
    <cellStyle name="Comma 189 2" xfId="3000" xr:uid="{00000000-0005-0000-0000-00009D0B0000}"/>
    <cellStyle name="Comma 189 2 2" xfId="3001" xr:uid="{00000000-0005-0000-0000-00009E0B0000}"/>
    <cellStyle name="Comma 189 3" xfId="3002" xr:uid="{00000000-0005-0000-0000-00009F0B0000}"/>
    <cellStyle name="Comma 189 4" xfId="3003" xr:uid="{00000000-0005-0000-0000-0000A00B0000}"/>
    <cellStyle name="Comma 19" xfId="3004" xr:uid="{00000000-0005-0000-0000-0000A10B0000}"/>
    <cellStyle name="Comma 19 2" xfId="3005" xr:uid="{00000000-0005-0000-0000-0000A20B0000}"/>
    <cellStyle name="Comma 19 2 2" xfId="3006" xr:uid="{00000000-0005-0000-0000-0000A30B0000}"/>
    <cellStyle name="Comma 19 2 2 2" xfId="3007" xr:uid="{00000000-0005-0000-0000-0000A40B0000}"/>
    <cellStyle name="Comma 19 2 3" xfId="3008" xr:uid="{00000000-0005-0000-0000-0000A50B0000}"/>
    <cellStyle name="Comma 19 2 4" xfId="3009" xr:uid="{00000000-0005-0000-0000-0000A60B0000}"/>
    <cellStyle name="Comma 19 3" xfId="3010" xr:uid="{00000000-0005-0000-0000-0000A70B0000}"/>
    <cellStyle name="Comma 19 4" xfId="3011" xr:uid="{00000000-0005-0000-0000-0000A80B0000}"/>
    <cellStyle name="Comma 19 5" xfId="3012" xr:uid="{00000000-0005-0000-0000-0000A90B0000}"/>
    <cellStyle name="Comma 19 6" xfId="3013" xr:uid="{00000000-0005-0000-0000-0000AA0B0000}"/>
    <cellStyle name="Comma 19 7" xfId="3014" xr:uid="{00000000-0005-0000-0000-0000AB0B0000}"/>
    <cellStyle name="Comma 190" xfId="3015" xr:uid="{00000000-0005-0000-0000-0000AC0B0000}"/>
    <cellStyle name="Comma 190 2" xfId="3016" xr:uid="{00000000-0005-0000-0000-0000AD0B0000}"/>
    <cellStyle name="Comma 190 2 2" xfId="3017" xr:uid="{00000000-0005-0000-0000-0000AE0B0000}"/>
    <cellStyle name="Comma 190 3" xfId="3018" xr:uid="{00000000-0005-0000-0000-0000AF0B0000}"/>
    <cellStyle name="Comma 190 4" xfId="3019" xr:uid="{00000000-0005-0000-0000-0000B00B0000}"/>
    <cellStyle name="Comma 191" xfId="3020" xr:uid="{00000000-0005-0000-0000-0000B10B0000}"/>
    <cellStyle name="Comma 191 2" xfId="3021" xr:uid="{00000000-0005-0000-0000-0000B20B0000}"/>
    <cellStyle name="Comma 191 2 2" xfId="3022" xr:uid="{00000000-0005-0000-0000-0000B30B0000}"/>
    <cellStyle name="Comma 191 3" xfId="3023" xr:uid="{00000000-0005-0000-0000-0000B40B0000}"/>
    <cellStyle name="Comma 191 4" xfId="3024" xr:uid="{00000000-0005-0000-0000-0000B50B0000}"/>
    <cellStyle name="Comma 192" xfId="3025" xr:uid="{00000000-0005-0000-0000-0000B60B0000}"/>
    <cellStyle name="Comma 192 2" xfId="3026" xr:uid="{00000000-0005-0000-0000-0000B70B0000}"/>
    <cellStyle name="Comma 192 2 2" xfId="3027" xr:uid="{00000000-0005-0000-0000-0000B80B0000}"/>
    <cellStyle name="Comma 192 3" xfId="3028" xr:uid="{00000000-0005-0000-0000-0000B90B0000}"/>
    <cellStyle name="Comma 192 4" xfId="3029" xr:uid="{00000000-0005-0000-0000-0000BA0B0000}"/>
    <cellStyle name="Comma 193" xfId="3030" xr:uid="{00000000-0005-0000-0000-0000BB0B0000}"/>
    <cellStyle name="Comma 193 2" xfId="3031" xr:uid="{00000000-0005-0000-0000-0000BC0B0000}"/>
    <cellStyle name="Comma 193 2 2" xfId="3032" xr:uid="{00000000-0005-0000-0000-0000BD0B0000}"/>
    <cellStyle name="Comma 193 3" xfId="3033" xr:uid="{00000000-0005-0000-0000-0000BE0B0000}"/>
    <cellStyle name="Comma 193 4" xfId="3034" xr:uid="{00000000-0005-0000-0000-0000BF0B0000}"/>
    <cellStyle name="Comma 194" xfId="3035" xr:uid="{00000000-0005-0000-0000-0000C00B0000}"/>
    <cellStyle name="Comma 194 2" xfId="3036" xr:uid="{00000000-0005-0000-0000-0000C10B0000}"/>
    <cellStyle name="Comma 194 2 2" xfId="3037" xr:uid="{00000000-0005-0000-0000-0000C20B0000}"/>
    <cellStyle name="Comma 194 3" xfId="3038" xr:uid="{00000000-0005-0000-0000-0000C30B0000}"/>
    <cellStyle name="Comma 194 4" xfId="3039" xr:uid="{00000000-0005-0000-0000-0000C40B0000}"/>
    <cellStyle name="Comma 195" xfId="3040" xr:uid="{00000000-0005-0000-0000-0000C50B0000}"/>
    <cellStyle name="Comma 195 2" xfId="3041" xr:uid="{00000000-0005-0000-0000-0000C60B0000}"/>
    <cellStyle name="Comma 195 2 2" xfId="3042" xr:uid="{00000000-0005-0000-0000-0000C70B0000}"/>
    <cellStyle name="Comma 195 3" xfId="3043" xr:uid="{00000000-0005-0000-0000-0000C80B0000}"/>
    <cellStyle name="Comma 195 4" xfId="3044" xr:uid="{00000000-0005-0000-0000-0000C90B0000}"/>
    <cellStyle name="Comma 196" xfId="3045" xr:uid="{00000000-0005-0000-0000-0000CA0B0000}"/>
    <cellStyle name="Comma 196 2" xfId="3046" xr:uid="{00000000-0005-0000-0000-0000CB0B0000}"/>
    <cellStyle name="Comma 196 2 2" xfId="3047" xr:uid="{00000000-0005-0000-0000-0000CC0B0000}"/>
    <cellStyle name="Comma 196 3" xfId="3048" xr:uid="{00000000-0005-0000-0000-0000CD0B0000}"/>
    <cellStyle name="Comma 196 4" xfId="3049" xr:uid="{00000000-0005-0000-0000-0000CE0B0000}"/>
    <cellStyle name="Comma 197" xfId="3050" xr:uid="{00000000-0005-0000-0000-0000CF0B0000}"/>
    <cellStyle name="Comma 197 2" xfId="3051" xr:uid="{00000000-0005-0000-0000-0000D00B0000}"/>
    <cellStyle name="Comma 197 2 2" xfId="3052" xr:uid="{00000000-0005-0000-0000-0000D10B0000}"/>
    <cellStyle name="Comma 197 3" xfId="3053" xr:uid="{00000000-0005-0000-0000-0000D20B0000}"/>
    <cellStyle name="Comma 197 4" xfId="3054" xr:uid="{00000000-0005-0000-0000-0000D30B0000}"/>
    <cellStyle name="Comma 198" xfId="3055" xr:uid="{00000000-0005-0000-0000-0000D40B0000}"/>
    <cellStyle name="Comma 198 2" xfId="3056" xr:uid="{00000000-0005-0000-0000-0000D50B0000}"/>
    <cellStyle name="Comma 198 2 2" xfId="3057" xr:uid="{00000000-0005-0000-0000-0000D60B0000}"/>
    <cellStyle name="Comma 198 3" xfId="3058" xr:uid="{00000000-0005-0000-0000-0000D70B0000}"/>
    <cellStyle name="Comma 198 4" xfId="3059" xr:uid="{00000000-0005-0000-0000-0000D80B0000}"/>
    <cellStyle name="Comma 199" xfId="3060" xr:uid="{00000000-0005-0000-0000-0000D90B0000}"/>
    <cellStyle name="Comma 199 2" xfId="3061" xr:uid="{00000000-0005-0000-0000-0000DA0B0000}"/>
    <cellStyle name="Comma 199 2 2" xfId="3062" xr:uid="{00000000-0005-0000-0000-0000DB0B0000}"/>
    <cellStyle name="Comma 199 3" xfId="3063" xr:uid="{00000000-0005-0000-0000-0000DC0B0000}"/>
    <cellStyle name="Comma 199 4" xfId="3064" xr:uid="{00000000-0005-0000-0000-0000DD0B0000}"/>
    <cellStyle name="Comma 2" xfId="3065" xr:uid="{00000000-0005-0000-0000-0000DE0B0000}"/>
    <cellStyle name="Comma 2 10" xfId="3066" xr:uid="{00000000-0005-0000-0000-0000DF0B0000}"/>
    <cellStyle name="Comma 2 11" xfId="3067" xr:uid="{00000000-0005-0000-0000-0000E00B0000}"/>
    <cellStyle name="Comma 2 12" xfId="3068" xr:uid="{00000000-0005-0000-0000-0000E10B0000}"/>
    <cellStyle name="Comma 2 13" xfId="3069" xr:uid="{00000000-0005-0000-0000-0000E20B0000}"/>
    <cellStyle name="Comma 2 14" xfId="3070" xr:uid="{00000000-0005-0000-0000-0000E30B0000}"/>
    <cellStyle name="Comma 2 15" xfId="3071" xr:uid="{00000000-0005-0000-0000-0000E40B0000}"/>
    <cellStyle name="Comma 2 16" xfId="3072" xr:uid="{00000000-0005-0000-0000-0000E50B0000}"/>
    <cellStyle name="Comma 2 17" xfId="3073" xr:uid="{00000000-0005-0000-0000-0000E60B0000}"/>
    <cellStyle name="Comma 2 18" xfId="3074" xr:uid="{00000000-0005-0000-0000-0000E70B0000}"/>
    <cellStyle name="Comma 2 19" xfId="3075" xr:uid="{00000000-0005-0000-0000-0000E80B0000}"/>
    <cellStyle name="Comma 2 2" xfId="3076" xr:uid="{00000000-0005-0000-0000-0000E90B0000}"/>
    <cellStyle name="Comma 2 2 2" xfId="3077" xr:uid="{00000000-0005-0000-0000-0000EA0B0000}"/>
    <cellStyle name="Comma 2 2 2 2" xfId="3078" xr:uid="{00000000-0005-0000-0000-0000EB0B0000}"/>
    <cellStyle name="Comma 2 2 2 2 2" xfId="3079" xr:uid="{00000000-0005-0000-0000-0000EC0B0000}"/>
    <cellStyle name="Comma 2 2 2 2 2 2" xfId="3080" xr:uid="{00000000-0005-0000-0000-0000ED0B0000}"/>
    <cellStyle name="Comma 2 2 2 2 2 2 2" xfId="3081" xr:uid="{00000000-0005-0000-0000-0000EE0B0000}"/>
    <cellStyle name="Comma 2 2 2 2 2 2 2 2" xfId="3082" xr:uid="{00000000-0005-0000-0000-0000EF0B0000}"/>
    <cellStyle name="Comma 2 2 2 2 2 2 2 2 2" xfId="3083" xr:uid="{00000000-0005-0000-0000-0000F00B0000}"/>
    <cellStyle name="Comma 2 2 2 2 2 2 2 3" xfId="3084" xr:uid="{00000000-0005-0000-0000-0000F10B0000}"/>
    <cellStyle name="Comma 2 2 2 2 2 2 3" xfId="3085" xr:uid="{00000000-0005-0000-0000-0000F20B0000}"/>
    <cellStyle name="Comma 2 2 2 2 2 3" xfId="3086" xr:uid="{00000000-0005-0000-0000-0000F30B0000}"/>
    <cellStyle name="Comma 2 2 2 2 2 4" xfId="3087" xr:uid="{00000000-0005-0000-0000-0000F40B0000}"/>
    <cellStyle name="Comma 2 2 2 2 3" xfId="3088" xr:uid="{00000000-0005-0000-0000-0000F50B0000}"/>
    <cellStyle name="Comma 2 2 2 2 3 2" xfId="3089" xr:uid="{00000000-0005-0000-0000-0000F60B0000}"/>
    <cellStyle name="Comma 2 2 2 2 3 3" xfId="3090" xr:uid="{00000000-0005-0000-0000-0000F70B0000}"/>
    <cellStyle name="Comma 2 2 2 2 4" xfId="3091" xr:uid="{00000000-0005-0000-0000-0000F80B0000}"/>
    <cellStyle name="Comma 2 2 2 2 5" xfId="3092" xr:uid="{00000000-0005-0000-0000-0000F90B0000}"/>
    <cellStyle name="Comma 2 2 2 3" xfId="3093" xr:uid="{00000000-0005-0000-0000-0000FA0B0000}"/>
    <cellStyle name="Comma 2 2 2 3 2" xfId="3094" xr:uid="{00000000-0005-0000-0000-0000FB0B0000}"/>
    <cellStyle name="Comma 2 2 2 3 2 2" xfId="3095" xr:uid="{00000000-0005-0000-0000-0000FC0B0000}"/>
    <cellStyle name="Comma 2 2 2 3 2 3" xfId="3096" xr:uid="{00000000-0005-0000-0000-0000FD0B0000}"/>
    <cellStyle name="Comma 2 2 2 3 3" xfId="3097" xr:uid="{00000000-0005-0000-0000-0000FE0B0000}"/>
    <cellStyle name="Comma 2 2 2 4" xfId="3098" xr:uid="{00000000-0005-0000-0000-0000FF0B0000}"/>
    <cellStyle name="Comma 2 2 2 5" xfId="3099" xr:uid="{00000000-0005-0000-0000-0000000C0000}"/>
    <cellStyle name="Comma 2 2 2 6" xfId="3100" xr:uid="{00000000-0005-0000-0000-0000010C0000}"/>
    <cellStyle name="Comma 2 2 3" xfId="3101" xr:uid="{00000000-0005-0000-0000-0000020C0000}"/>
    <cellStyle name="Comma 2 2 3 2" xfId="3102" xr:uid="{00000000-0005-0000-0000-0000030C0000}"/>
    <cellStyle name="Comma 2 2 3 2 2" xfId="3103" xr:uid="{00000000-0005-0000-0000-0000040C0000}"/>
    <cellStyle name="Comma 2 2 3 2 2 2" xfId="3104" xr:uid="{00000000-0005-0000-0000-0000050C0000}"/>
    <cellStyle name="Comma 2 2 3 2 2 3" xfId="3105" xr:uid="{00000000-0005-0000-0000-0000060C0000}"/>
    <cellStyle name="Comma 2 2 3 2 2 4" xfId="3106" xr:uid="{00000000-0005-0000-0000-0000070C0000}"/>
    <cellStyle name="Comma 2 2 3 2 3" xfId="3107" xr:uid="{00000000-0005-0000-0000-0000080C0000}"/>
    <cellStyle name="Comma 2 2 3 2 4" xfId="3108" xr:uid="{00000000-0005-0000-0000-0000090C0000}"/>
    <cellStyle name="Comma 2 2 3 3" xfId="3109" xr:uid="{00000000-0005-0000-0000-00000A0C0000}"/>
    <cellStyle name="Comma 2 2 3 3 2" xfId="3110" xr:uid="{00000000-0005-0000-0000-00000B0C0000}"/>
    <cellStyle name="Comma 2 2 3 4" xfId="3111" xr:uid="{00000000-0005-0000-0000-00000C0C0000}"/>
    <cellStyle name="Comma 2 2 3 4 2" xfId="3112" xr:uid="{00000000-0005-0000-0000-00000D0C0000}"/>
    <cellStyle name="Comma 2 2 3 5" xfId="3113" xr:uid="{00000000-0005-0000-0000-00000E0C0000}"/>
    <cellStyle name="Comma 2 2 4" xfId="3114" xr:uid="{00000000-0005-0000-0000-00000F0C0000}"/>
    <cellStyle name="Comma 2 2 4 2" xfId="3115" xr:uid="{00000000-0005-0000-0000-0000100C0000}"/>
    <cellStyle name="Comma 2 2 4 2 2" xfId="3116" xr:uid="{00000000-0005-0000-0000-0000110C0000}"/>
    <cellStyle name="Comma 2 2 4 2 3" xfId="3117" xr:uid="{00000000-0005-0000-0000-0000120C0000}"/>
    <cellStyle name="Comma 2 2 4 3" xfId="3118" xr:uid="{00000000-0005-0000-0000-0000130C0000}"/>
    <cellStyle name="Comma 2 2 4 3 2" xfId="3119" xr:uid="{00000000-0005-0000-0000-0000140C0000}"/>
    <cellStyle name="Comma 2 2 4 4" xfId="3120" xr:uid="{00000000-0005-0000-0000-0000150C0000}"/>
    <cellStyle name="Comma 2 2 4 5" xfId="3121" xr:uid="{00000000-0005-0000-0000-0000160C0000}"/>
    <cellStyle name="Comma 2 2 5" xfId="3122" xr:uid="{00000000-0005-0000-0000-0000170C0000}"/>
    <cellStyle name="Comma 2 2 5 2" xfId="3123" xr:uid="{00000000-0005-0000-0000-0000180C0000}"/>
    <cellStyle name="Comma 2 2 5 2 2" xfId="3124" xr:uid="{00000000-0005-0000-0000-0000190C0000}"/>
    <cellStyle name="Comma 2 2 5 3" xfId="3125" xr:uid="{00000000-0005-0000-0000-00001A0C0000}"/>
    <cellStyle name="Comma 2 2 5 4" xfId="3126" xr:uid="{00000000-0005-0000-0000-00001B0C0000}"/>
    <cellStyle name="Comma 2 2 5 5" xfId="3127" xr:uid="{00000000-0005-0000-0000-00001C0C0000}"/>
    <cellStyle name="Comma 2 2 6" xfId="3128" xr:uid="{00000000-0005-0000-0000-00001D0C0000}"/>
    <cellStyle name="Comma 2 2 6 2" xfId="3129" xr:uid="{00000000-0005-0000-0000-00001E0C0000}"/>
    <cellStyle name="Comma 2 2 6 2 2" xfId="3130" xr:uid="{00000000-0005-0000-0000-00001F0C0000}"/>
    <cellStyle name="Comma 2 2 6 3" xfId="3131" xr:uid="{00000000-0005-0000-0000-0000200C0000}"/>
    <cellStyle name="Comma 2 2 6 4" xfId="3132" xr:uid="{00000000-0005-0000-0000-0000210C0000}"/>
    <cellStyle name="Comma 2 2 7" xfId="3133" xr:uid="{00000000-0005-0000-0000-0000220C0000}"/>
    <cellStyle name="Comma 2 2 7 2" xfId="3134" xr:uid="{00000000-0005-0000-0000-0000230C0000}"/>
    <cellStyle name="Comma 2 2 7 2 2" xfId="3135" xr:uid="{00000000-0005-0000-0000-0000240C0000}"/>
    <cellStyle name="Comma 2 2 7 3" xfId="3136" xr:uid="{00000000-0005-0000-0000-0000250C0000}"/>
    <cellStyle name="Comma 2 2 7 4" xfId="3137" xr:uid="{00000000-0005-0000-0000-0000260C0000}"/>
    <cellStyle name="Comma 2 2 8" xfId="3138" xr:uid="{00000000-0005-0000-0000-0000270C0000}"/>
    <cellStyle name="Comma 2 20" xfId="3139" xr:uid="{00000000-0005-0000-0000-0000280C0000}"/>
    <cellStyle name="Comma 2 21" xfId="3140" xr:uid="{00000000-0005-0000-0000-0000290C0000}"/>
    <cellStyle name="Comma 2 22" xfId="3141" xr:uid="{00000000-0005-0000-0000-00002A0C0000}"/>
    <cellStyle name="Comma 2 23" xfId="3142" xr:uid="{00000000-0005-0000-0000-00002B0C0000}"/>
    <cellStyle name="Comma 2 24" xfId="3143" xr:uid="{00000000-0005-0000-0000-00002C0C0000}"/>
    <cellStyle name="Comma 2 25" xfId="3144" xr:uid="{00000000-0005-0000-0000-00002D0C0000}"/>
    <cellStyle name="Comma 2 26" xfId="3145" xr:uid="{00000000-0005-0000-0000-00002E0C0000}"/>
    <cellStyle name="Comma 2 27" xfId="3146" xr:uid="{00000000-0005-0000-0000-00002F0C0000}"/>
    <cellStyle name="Comma 2 28" xfId="3147" xr:uid="{00000000-0005-0000-0000-0000300C0000}"/>
    <cellStyle name="Comma 2 29" xfId="3148" xr:uid="{00000000-0005-0000-0000-0000310C0000}"/>
    <cellStyle name="Comma 2 3" xfId="3149" xr:uid="{00000000-0005-0000-0000-0000320C0000}"/>
    <cellStyle name="Comma 2 3 2" xfId="3150" xr:uid="{00000000-0005-0000-0000-0000330C0000}"/>
    <cellStyle name="Comma 2 3 2 2" xfId="3151" xr:uid="{00000000-0005-0000-0000-0000340C0000}"/>
    <cellStyle name="Comma 2 3 2 2 2" xfId="3152" xr:uid="{00000000-0005-0000-0000-0000350C0000}"/>
    <cellStyle name="Comma 2 3 2 2 2 2" xfId="3153" xr:uid="{00000000-0005-0000-0000-0000360C0000}"/>
    <cellStyle name="Comma 2 3 2 2 3" xfId="3154" xr:uid="{00000000-0005-0000-0000-0000370C0000}"/>
    <cellStyle name="Comma 2 3 2 2 4" xfId="3155" xr:uid="{00000000-0005-0000-0000-0000380C0000}"/>
    <cellStyle name="Comma 2 3 2 3" xfId="3156" xr:uid="{00000000-0005-0000-0000-0000390C0000}"/>
    <cellStyle name="Comma 2 3 3" xfId="3157" xr:uid="{00000000-0005-0000-0000-00003A0C0000}"/>
    <cellStyle name="Comma 2 3 3 2" xfId="3158" xr:uid="{00000000-0005-0000-0000-00003B0C0000}"/>
    <cellStyle name="Comma 2 3 3 2 2" xfId="3159" xr:uid="{00000000-0005-0000-0000-00003C0C0000}"/>
    <cellStyle name="Comma 2 3 3 3" xfId="3160" xr:uid="{00000000-0005-0000-0000-00003D0C0000}"/>
    <cellStyle name="Comma 2 3 3 4" xfId="3161" xr:uid="{00000000-0005-0000-0000-00003E0C0000}"/>
    <cellStyle name="Comma 2 3 4" xfId="3162" xr:uid="{00000000-0005-0000-0000-00003F0C0000}"/>
    <cellStyle name="Comma 2 3 4 2" xfId="3163" xr:uid="{00000000-0005-0000-0000-0000400C0000}"/>
    <cellStyle name="Comma 2 3 4 2 2" xfId="3164" xr:uid="{00000000-0005-0000-0000-0000410C0000}"/>
    <cellStyle name="Comma 2 3 4 3" xfId="3165" xr:uid="{00000000-0005-0000-0000-0000420C0000}"/>
    <cellStyle name="Comma 2 3 4 4" xfId="3166" xr:uid="{00000000-0005-0000-0000-0000430C0000}"/>
    <cellStyle name="Comma 2 3 5" xfId="3167" xr:uid="{00000000-0005-0000-0000-0000440C0000}"/>
    <cellStyle name="Comma 2 3 5 2" xfId="3168" xr:uid="{00000000-0005-0000-0000-0000450C0000}"/>
    <cellStyle name="Comma 2 3 5 2 2" xfId="3169" xr:uid="{00000000-0005-0000-0000-0000460C0000}"/>
    <cellStyle name="Comma 2 3 5 3" xfId="3170" xr:uid="{00000000-0005-0000-0000-0000470C0000}"/>
    <cellStyle name="Comma 2 3 5 4" xfId="3171" xr:uid="{00000000-0005-0000-0000-0000480C0000}"/>
    <cellStyle name="Comma 2 3 6" xfId="3172" xr:uid="{00000000-0005-0000-0000-0000490C0000}"/>
    <cellStyle name="Comma 2 3 6 2" xfId="3173" xr:uid="{00000000-0005-0000-0000-00004A0C0000}"/>
    <cellStyle name="Comma 2 3 6 2 2" xfId="3174" xr:uid="{00000000-0005-0000-0000-00004B0C0000}"/>
    <cellStyle name="Comma 2 3 6 3" xfId="3175" xr:uid="{00000000-0005-0000-0000-00004C0C0000}"/>
    <cellStyle name="Comma 2 3 6 4" xfId="3176" xr:uid="{00000000-0005-0000-0000-00004D0C0000}"/>
    <cellStyle name="Comma 2 3 7" xfId="3177" xr:uid="{00000000-0005-0000-0000-00004E0C0000}"/>
    <cellStyle name="Comma 2 3 8" xfId="3178" xr:uid="{00000000-0005-0000-0000-00004F0C0000}"/>
    <cellStyle name="Comma 2 3 9" xfId="3179" xr:uid="{00000000-0005-0000-0000-0000500C0000}"/>
    <cellStyle name="Comma 2 30" xfId="3180" xr:uid="{00000000-0005-0000-0000-0000510C0000}"/>
    <cellStyle name="Comma 2 31" xfId="3181" xr:uid="{00000000-0005-0000-0000-0000520C0000}"/>
    <cellStyle name="Comma 2 32" xfId="3182" xr:uid="{00000000-0005-0000-0000-0000530C0000}"/>
    <cellStyle name="Comma 2 33" xfId="3183" xr:uid="{00000000-0005-0000-0000-0000540C0000}"/>
    <cellStyle name="Comma 2 4" xfId="3184" xr:uid="{00000000-0005-0000-0000-0000550C0000}"/>
    <cellStyle name="Comma 2 4 2" xfId="3185" xr:uid="{00000000-0005-0000-0000-0000560C0000}"/>
    <cellStyle name="Comma 2 4 2 2" xfId="3186" xr:uid="{00000000-0005-0000-0000-0000570C0000}"/>
    <cellStyle name="Comma 2 4 2 2 2" xfId="3187" xr:uid="{00000000-0005-0000-0000-0000580C0000}"/>
    <cellStyle name="Comma 2 4 2 3" xfId="3188" xr:uid="{00000000-0005-0000-0000-0000590C0000}"/>
    <cellStyle name="Comma 2 4 2 3 2" xfId="3189" xr:uid="{00000000-0005-0000-0000-00005A0C0000}"/>
    <cellStyle name="Comma 2 4 2 4" xfId="3190" xr:uid="{00000000-0005-0000-0000-00005B0C0000}"/>
    <cellStyle name="Comma 2 4 3" xfId="3191" xr:uid="{00000000-0005-0000-0000-00005C0C0000}"/>
    <cellStyle name="Comma 2 4 4" xfId="3192" xr:uid="{00000000-0005-0000-0000-00005D0C0000}"/>
    <cellStyle name="Comma 2 4 4 2" xfId="3193" xr:uid="{00000000-0005-0000-0000-00005E0C0000}"/>
    <cellStyle name="Comma 2 4 4 3" xfId="3194" xr:uid="{00000000-0005-0000-0000-00005F0C0000}"/>
    <cellStyle name="Comma 2 4 5" xfId="3195" xr:uid="{00000000-0005-0000-0000-0000600C0000}"/>
    <cellStyle name="Comma 2 5" xfId="3196" xr:uid="{00000000-0005-0000-0000-0000610C0000}"/>
    <cellStyle name="Comma 2 5 2" xfId="3197" xr:uid="{00000000-0005-0000-0000-0000620C0000}"/>
    <cellStyle name="Comma 2 5 2 2" xfId="3198" xr:uid="{00000000-0005-0000-0000-0000630C0000}"/>
    <cellStyle name="Comma 2 5 2 2 2" xfId="3199" xr:uid="{00000000-0005-0000-0000-0000640C0000}"/>
    <cellStyle name="Comma 2 5 2 2 2 2" xfId="3200" xr:uid="{00000000-0005-0000-0000-0000650C0000}"/>
    <cellStyle name="Comma 2 5 2 2 2 2 2" xfId="3201" xr:uid="{00000000-0005-0000-0000-0000660C0000}"/>
    <cellStyle name="Comma 2 5 2 2 2 3" xfId="3202" xr:uid="{00000000-0005-0000-0000-0000670C0000}"/>
    <cellStyle name="Comma 2 5 2 2 2 4" xfId="3203" xr:uid="{00000000-0005-0000-0000-0000680C0000}"/>
    <cellStyle name="Comma 2 5 2 2 3" xfId="3204" xr:uid="{00000000-0005-0000-0000-0000690C0000}"/>
    <cellStyle name="Comma 2 5 2 3" xfId="3205" xr:uid="{00000000-0005-0000-0000-00006A0C0000}"/>
    <cellStyle name="Comma 2 5 2 3 2" xfId="3206" xr:uid="{00000000-0005-0000-0000-00006B0C0000}"/>
    <cellStyle name="Comma 2 5 2 3 2 2" xfId="3207" xr:uid="{00000000-0005-0000-0000-00006C0C0000}"/>
    <cellStyle name="Comma 2 5 2 3 2 2 2" xfId="3208" xr:uid="{00000000-0005-0000-0000-00006D0C0000}"/>
    <cellStyle name="Comma 2 5 2 3 2 3" xfId="3209" xr:uid="{00000000-0005-0000-0000-00006E0C0000}"/>
    <cellStyle name="Comma 2 5 2 3 2 4" xfId="3210" xr:uid="{00000000-0005-0000-0000-00006F0C0000}"/>
    <cellStyle name="Comma 2 5 2 3 3" xfId="3211" xr:uid="{00000000-0005-0000-0000-0000700C0000}"/>
    <cellStyle name="Comma 2 5 2 4" xfId="3212" xr:uid="{00000000-0005-0000-0000-0000710C0000}"/>
    <cellStyle name="Comma 2 5 2 4 2" xfId="3213" xr:uid="{00000000-0005-0000-0000-0000720C0000}"/>
    <cellStyle name="Comma 2 5 2 4 2 2" xfId="3214" xr:uid="{00000000-0005-0000-0000-0000730C0000}"/>
    <cellStyle name="Comma 2 5 2 4 3" xfId="3215" xr:uid="{00000000-0005-0000-0000-0000740C0000}"/>
    <cellStyle name="Comma 2 5 2 4 4" xfId="3216" xr:uid="{00000000-0005-0000-0000-0000750C0000}"/>
    <cellStyle name="Comma 2 5 2 5" xfId="3217" xr:uid="{00000000-0005-0000-0000-0000760C0000}"/>
    <cellStyle name="Comma 2 5 3" xfId="3218" xr:uid="{00000000-0005-0000-0000-0000770C0000}"/>
    <cellStyle name="Comma 2 5 3 2" xfId="3219" xr:uid="{00000000-0005-0000-0000-0000780C0000}"/>
    <cellStyle name="Comma 2 5 3 2 2" xfId="3220" xr:uid="{00000000-0005-0000-0000-0000790C0000}"/>
    <cellStyle name="Comma 2 5 3 2 2 2" xfId="3221" xr:uid="{00000000-0005-0000-0000-00007A0C0000}"/>
    <cellStyle name="Comma 2 5 3 2 2 2 2" xfId="3222" xr:uid="{00000000-0005-0000-0000-00007B0C0000}"/>
    <cellStyle name="Comma 2 5 3 2 2 3" xfId="3223" xr:uid="{00000000-0005-0000-0000-00007C0C0000}"/>
    <cellStyle name="Comma 2 5 3 2 2 4" xfId="3224" xr:uid="{00000000-0005-0000-0000-00007D0C0000}"/>
    <cellStyle name="Comma 2 5 3 2 3" xfId="3225" xr:uid="{00000000-0005-0000-0000-00007E0C0000}"/>
    <cellStyle name="Comma 2 5 3 3" xfId="3226" xr:uid="{00000000-0005-0000-0000-00007F0C0000}"/>
    <cellStyle name="Comma 2 5 3 3 2" xfId="3227" xr:uid="{00000000-0005-0000-0000-0000800C0000}"/>
    <cellStyle name="Comma 2 5 3 3 2 2" xfId="3228" xr:uid="{00000000-0005-0000-0000-0000810C0000}"/>
    <cellStyle name="Comma 2 5 3 3 2 2 2" xfId="3229" xr:uid="{00000000-0005-0000-0000-0000820C0000}"/>
    <cellStyle name="Comma 2 5 3 3 2 3" xfId="3230" xr:uid="{00000000-0005-0000-0000-0000830C0000}"/>
    <cellStyle name="Comma 2 5 3 3 2 4" xfId="3231" xr:uid="{00000000-0005-0000-0000-0000840C0000}"/>
    <cellStyle name="Comma 2 5 3 3 3" xfId="3232" xr:uid="{00000000-0005-0000-0000-0000850C0000}"/>
    <cellStyle name="Comma 2 5 3 4" xfId="3233" xr:uid="{00000000-0005-0000-0000-0000860C0000}"/>
    <cellStyle name="Comma 2 5 3 4 2" xfId="3234" xr:uid="{00000000-0005-0000-0000-0000870C0000}"/>
    <cellStyle name="Comma 2 5 3 4 2 2" xfId="3235" xr:uid="{00000000-0005-0000-0000-0000880C0000}"/>
    <cellStyle name="Comma 2 5 3 4 3" xfId="3236" xr:uid="{00000000-0005-0000-0000-0000890C0000}"/>
    <cellStyle name="Comma 2 5 3 4 4" xfId="3237" xr:uid="{00000000-0005-0000-0000-00008A0C0000}"/>
    <cellStyle name="Comma 2 5 3 5" xfId="3238" xr:uid="{00000000-0005-0000-0000-00008B0C0000}"/>
    <cellStyle name="Comma 2 5 4" xfId="3239" xr:uid="{00000000-0005-0000-0000-00008C0C0000}"/>
    <cellStyle name="Comma 2 5 4 2" xfId="3240" xr:uid="{00000000-0005-0000-0000-00008D0C0000}"/>
    <cellStyle name="Comma 2 5 4 2 2" xfId="3241" xr:uid="{00000000-0005-0000-0000-00008E0C0000}"/>
    <cellStyle name="Comma 2 5 4 2 2 2" xfId="3242" xr:uid="{00000000-0005-0000-0000-00008F0C0000}"/>
    <cellStyle name="Comma 2 5 4 2 2 2 2" xfId="3243" xr:uid="{00000000-0005-0000-0000-0000900C0000}"/>
    <cellStyle name="Comma 2 5 4 2 2 3" xfId="3244" xr:uid="{00000000-0005-0000-0000-0000910C0000}"/>
    <cellStyle name="Comma 2 5 4 2 2 4" xfId="3245" xr:uid="{00000000-0005-0000-0000-0000920C0000}"/>
    <cellStyle name="Comma 2 5 4 2 3" xfId="3246" xr:uid="{00000000-0005-0000-0000-0000930C0000}"/>
    <cellStyle name="Comma 2 5 4 3" xfId="3247" xr:uid="{00000000-0005-0000-0000-0000940C0000}"/>
    <cellStyle name="Comma 2 5 4 3 2" xfId="3248" xr:uid="{00000000-0005-0000-0000-0000950C0000}"/>
    <cellStyle name="Comma 2 5 4 3 2 2" xfId="3249" xr:uid="{00000000-0005-0000-0000-0000960C0000}"/>
    <cellStyle name="Comma 2 5 4 3 2 2 2" xfId="3250" xr:uid="{00000000-0005-0000-0000-0000970C0000}"/>
    <cellStyle name="Comma 2 5 4 3 2 3" xfId="3251" xr:uid="{00000000-0005-0000-0000-0000980C0000}"/>
    <cellStyle name="Comma 2 5 4 3 2 4" xfId="3252" xr:uid="{00000000-0005-0000-0000-0000990C0000}"/>
    <cellStyle name="Comma 2 5 4 3 3" xfId="3253" xr:uid="{00000000-0005-0000-0000-00009A0C0000}"/>
    <cellStyle name="Comma 2 5 4 4" xfId="3254" xr:uid="{00000000-0005-0000-0000-00009B0C0000}"/>
    <cellStyle name="Comma 2 5 4 4 2" xfId="3255" xr:uid="{00000000-0005-0000-0000-00009C0C0000}"/>
    <cellStyle name="Comma 2 5 4 4 2 2" xfId="3256" xr:uid="{00000000-0005-0000-0000-00009D0C0000}"/>
    <cellStyle name="Comma 2 5 4 4 3" xfId="3257" xr:uid="{00000000-0005-0000-0000-00009E0C0000}"/>
    <cellStyle name="Comma 2 5 4 4 4" xfId="3258" xr:uid="{00000000-0005-0000-0000-00009F0C0000}"/>
    <cellStyle name="Comma 2 5 4 5" xfId="3259" xr:uid="{00000000-0005-0000-0000-0000A00C0000}"/>
    <cellStyle name="Comma 2 5 5" xfId="3260" xr:uid="{00000000-0005-0000-0000-0000A10C0000}"/>
    <cellStyle name="Comma 2 5 5 2" xfId="3261" xr:uid="{00000000-0005-0000-0000-0000A20C0000}"/>
    <cellStyle name="Comma 2 5 5 2 2" xfId="3262" xr:uid="{00000000-0005-0000-0000-0000A30C0000}"/>
    <cellStyle name="Comma 2 5 5 2 2 2" xfId="3263" xr:uid="{00000000-0005-0000-0000-0000A40C0000}"/>
    <cellStyle name="Comma 2 5 5 2 3" xfId="3264" xr:uid="{00000000-0005-0000-0000-0000A50C0000}"/>
    <cellStyle name="Comma 2 5 5 2 4" xfId="3265" xr:uid="{00000000-0005-0000-0000-0000A60C0000}"/>
    <cellStyle name="Comma 2 5 5 3" xfId="3266" xr:uid="{00000000-0005-0000-0000-0000A70C0000}"/>
    <cellStyle name="Comma 2 5 6" xfId="3267" xr:uid="{00000000-0005-0000-0000-0000A80C0000}"/>
    <cellStyle name="Comma 2 5 6 2" xfId="3268" xr:uid="{00000000-0005-0000-0000-0000A90C0000}"/>
    <cellStyle name="Comma 2 5 6 2 2" xfId="3269" xr:uid="{00000000-0005-0000-0000-0000AA0C0000}"/>
    <cellStyle name="Comma 2 5 6 2 2 2" xfId="3270" xr:uid="{00000000-0005-0000-0000-0000AB0C0000}"/>
    <cellStyle name="Comma 2 5 6 2 3" xfId="3271" xr:uid="{00000000-0005-0000-0000-0000AC0C0000}"/>
    <cellStyle name="Comma 2 5 6 2 4" xfId="3272" xr:uid="{00000000-0005-0000-0000-0000AD0C0000}"/>
    <cellStyle name="Comma 2 5 6 3" xfId="3273" xr:uid="{00000000-0005-0000-0000-0000AE0C0000}"/>
    <cellStyle name="Comma 2 5 7" xfId="3274" xr:uid="{00000000-0005-0000-0000-0000AF0C0000}"/>
    <cellStyle name="Comma 2 5 7 2" xfId="3275" xr:uid="{00000000-0005-0000-0000-0000B00C0000}"/>
    <cellStyle name="Comma 2 5 8" xfId="3276" xr:uid="{00000000-0005-0000-0000-0000B10C0000}"/>
    <cellStyle name="Comma 2 6" xfId="3277" xr:uid="{00000000-0005-0000-0000-0000B20C0000}"/>
    <cellStyle name="Comma 2 6 2" xfId="3278" xr:uid="{00000000-0005-0000-0000-0000B30C0000}"/>
    <cellStyle name="Comma 2 6 2 2" xfId="3279" xr:uid="{00000000-0005-0000-0000-0000B40C0000}"/>
    <cellStyle name="Comma 2 6 2 2 2" xfId="3280" xr:uid="{00000000-0005-0000-0000-0000B50C0000}"/>
    <cellStyle name="Comma 2 6 2 2 2 2" xfId="3281" xr:uid="{00000000-0005-0000-0000-0000B60C0000}"/>
    <cellStyle name="Comma 2 6 2 2 2 2 2" xfId="3282" xr:uid="{00000000-0005-0000-0000-0000B70C0000}"/>
    <cellStyle name="Comma 2 6 2 2 2 3" xfId="3283" xr:uid="{00000000-0005-0000-0000-0000B80C0000}"/>
    <cellStyle name="Comma 2 6 2 2 2 4" xfId="3284" xr:uid="{00000000-0005-0000-0000-0000B90C0000}"/>
    <cellStyle name="Comma 2 6 2 2 3" xfId="3285" xr:uid="{00000000-0005-0000-0000-0000BA0C0000}"/>
    <cellStyle name="Comma 2 6 2 3" xfId="3286" xr:uid="{00000000-0005-0000-0000-0000BB0C0000}"/>
    <cellStyle name="Comma 2 6 2 3 2" xfId="3287" xr:uid="{00000000-0005-0000-0000-0000BC0C0000}"/>
    <cellStyle name="Comma 2 6 2 3 2 2" xfId="3288" xr:uid="{00000000-0005-0000-0000-0000BD0C0000}"/>
    <cellStyle name="Comma 2 6 2 3 2 2 2" xfId="3289" xr:uid="{00000000-0005-0000-0000-0000BE0C0000}"/>
    <cellStyle name="Comma 2 6 2 3 2 3" xfId="3290" xr:uid="{00000000-0005-0000-0000-0000BF0C0000}"/>
    <cellStyle name="Comma 2 6 2 3 2 4" xfId="3291" xr:uid="{00000000-0005-0000-0000-0000C00C0000}"/>
    <cellStyle name="Comma 2 6 2 3 3" xfId="3292" xr:uid="{00000000-0005-0000-0000-0000C10C0000}"/>
    <cellStyle name="Comma 2 6 2 4" xfId="3293" xr:uid="{00000000-0005-0000-0000-0000C20C0000}"/>
    <cellStyle name="Comma 2 6 2 4 2" xfId="3294" xr:uid="{00000000-0005-0000-0000-0000C30C0000}"/>
    <cellStyle name="Comma 2 6 2 4 2 2" xfId="3295" xr:uid="{00000000-0005-0000-0000-0000C40C0000}"/>
    <cellStyle name="Comma 2 6 2 4 3" xfId="3296" xr:uid="{00000000-0005-0000-0000-0000C50C0000}"/>
    <cellStyle name="Comma 2 6 2 4 4" xfId="3297" xr:uid="{00000000-0005-0000-0000-0000C60C0000}"/>
    <cellStyle name="Comma 2 6 2 5" xfId="3298" xr:uid="{00000000-0005-0000-0000-0000C70C0000}"/>
    <cellStyle name="Comma 2 6 3" xfId="3299" xr:uid="{00000000-0005-0000-0000-0000C80C0000}"/>
    <cellStyle name="Comma 2 6 3 2" xfId="3300" xr:uid="{00000000-0005-0000-0000-0000C90C0000}"/>
    <cellStyle name="Comma 2 6 3 2 2" xfId="3301" xr:uid="{00000000-0005-0000-0000-0000CA0C0000}"/>
    <cellStyle name="Comma 2 6 3 2 2 2" xfId="3302" xr:uid="{00000000-0005-0000-0000-0000CB0C0000}"/>
    <cellStyle name="Comma 2 6 3 2 3" xfId="3303" xr:uid="{00000000-0005-0000-0000-0000CC0C0000}"/>
    <cellStyle name="Comma 2 6 3 2 4" xfId="3304" xr:uid="{00000000-0005-0000-0000-0000CD0C0000}"/>
    <cellStyle name="Comma 2 6 3 3" xfId="3305" xr:uid="{00000000-0005-0000-0000-0000CE0C0000}"/>
    <cellStyle name="Comma 2 6 4" xfId="3306" xr:uid="{00000000-0005-0000-0000-0000CF0C0000}"/>
    <cellStyle name="Comma 2 6 4 2" xfId="3307" xr:uid="{00000000-0005-0000-0000-0000D00C0000}"/>
    <cellStyle name="Comma 2 6 4 2 2" xfId="3308" xr:uid="{00000000-0005-0000-0000-0000D10C0000}"/>
    <cellStyle name="Comma 2 6 4 2 2 2" xfId="3309" xr:uid="{00000000-0005-0000-0000-0000D20C0000}"/>
    <cellStyle name="Comma 2 6 4 2 3" xfId="3310" xr:uid="{00000000-0005-0000-0000-0000D30C0000}"/>
    <cellStyle name="Comma 2 6 4 2 4" xfId="3311" xr:uid="{00000000-0005-0000-0000-0000D40C0000}"/>
    <cellStyle name="Comma 2 6 4 3" xfId="3312" xr:uid="{00000000-0005-0000-0000-0000D50C0000}"/>
    <cellStyle name="Comma 2 6 5" xfId="3313" xr:uid="{00000000-0005-0000-0000-0000D60C0000}"/>
    <cellStyle name="Comma 2 6 5 2" xfId="3314" xr:uid="{00000000-0005-0000-0000-0000D70C0000}"/>
    <cellStyle name="Comma 2 6 6" xfId="3315" xr:uid="{00000000-0005-0000-0000-0000D80C0000}"/>
    <cellStyle name="Comma 2 7" xfId="3316" xr:uid="{00000000-0005-0000-0000-0000D90C0000}"/>
    <cellStyle name="Comma 2 8" xfId="3317" xr:uid="{00000000-0005-0000-0000-0000DA0C0000}"/>
    <cellStyle name="Comma 2 8 2" xfId="3318" xr:uid="{00000000-0005-0000-0000-0000DB0C0000}"/>
    <cellStyle name="Comma 2 8 2 2" xfId="3319" xr:uid="{00000000-0005-0000-0000-0000DC0C0000}"/>
    <cellStyle name="Comma 2 8 3" xfId="3320" xr:uid="{00000000-0005-0000-0000-0000DD0C0000}"/>
    <cellStyle name="Comma 2 8 4" xfId="3321" xr:uid="{00000000-0005-0000-0000-0000DE0C0000}"/>
    <cellStyle name="Comma 2 9" xfId="3322" xr:uid="{00000000-0005-0000-0000-0000DF0C0000}"/>
    <cellStyle name="Comma 2 9 2" xfId="3323" xr:uid="{00000000-0005-0000-0000-0000E00C0000}"/>
    <cellStyle name="Comma 2_ASAM-BTLICIN Sec 5 (SIPIL)" xfId="3324" xr:uid="{00000000-0005-0000-0000-0000E10C0000}"/>
    <cellStyle name="Comma 20" xfId="3325" xr:uid="{00000000-0005-0000-0000-0000E20C0000}"/>
    <cellStyle name="Comma 20 2" xfId="3326" xr:uid="{00000000-0005-0000-0000-0000E30C0000}"/>
    <cellStyle name="Comma 20 2 2" xfId="3327" xr:uid="{00000000-0005-0000-0000-0000E40C0000}"/>
    <cellStyle name="Comma 20 2 2 2" xfId="3328" xr:uid="{00000000-0005-0000-0000-0000E50C0000}"/>
    <cellStyle name="Comma 20 2 3" xfId="3329" xr:uid="{00000000-0005-0000-0000-0000E60C0000}"/>
    <cellStyle name="Comma 20 2 4" xfId="3330" xr:uid="{00000000-0005-0000-0000-0000E70C0000}"/>
    <cellStyle name="Comma 20 3" xfId="3331" xr:uid="{00000000-0005-0000-0000-0000E80C0000}"/>
    <cellStyle name="Comma 20 4" xfId="3332" xr:uid="{00000000-0005-0000-0000-0000E90C0000}"/>
    <cellStyle name="Comma 20 5" xfId="3333" xr:uid="{00000000-0005-0000-0000-0000EA0C0000}"/>
    <cellStyle name="Comma 20 6" xfId="3334" xr:uid="{00000000-0005-0000-0000-0000EB0C0000}"/>
    <cellStyle name="Comma 20 7" xfId="3335" xr:uid="{00000000-0005-0000-0000-0000EC0C0000}"/>
    <cellStyle name="Comma 200" xfId="3336" xr:uid="{00000000-0005-0000-0000-0000ED0C0000}"/>
    <cellStyle name="Comma 200 2" xfId="3337" xr:uid="{00000000-0005-0000-0000-0000EE0C0000}"/>
    <cellStyle name="Comma 200 2 2" xfId="3338" xr:uid="{00000000-0005-0000-0000-0000EF0C0000}"/>
    <cellStyle name="Comma 200 3" xfId="3339" xr:uid="{00000000-0005-0000-0000-0000F00C0000}"/>
    <cellStyle name="Comma 200 4" xfId="3340" xr:uid="{00000000-0005-0000-0000-0000F10C0000}"/>
    <cellStyle name="Comma 201" xfId="3341" xr:uid="{00000000-0005-0000-0000-0000F20C0000}"/>
    <cellStyle name="Comma 201 2" xfId="3342" xr:uid="{00000000-0005-0000-0000-0000F30C0000}"/>
    <cellStyle name="Comma 201 2 2" xfId="3343" xr:uid="{00000000-0005-0000-0000-0000F40C0000}"/>
    <cellStyle name="Comma 201 3" xfId="3344" xr:uid="{00000000-0005-0000-0000-0000F50C0000}"/>
    <cellStyle name="Comma 201 4" xfId="3345" xr:uid="{00000000-0005-0000-0000-0000F60C0000}"/>
    <cellStyle name="Comma 202" xfId="3346" xr:uid="{00000000-0005-0000-0000-0000F70C0000}"/>
    <cellStyle name="Comma 202 2" xfId="3347" xr:uid="{00000000-0005-0000-0000-0000F80C0000}"/>
    <cellStyle name="Comma 202 2 2" xfId="3348" xr:uid="{00000000-0005-0000-0000-0000F90C0000}"/>
    <cellStyle name="Comma 202 3" xfId="3349" xr:uid="{00000000-0005-0000-0000-0000FA0C0000}"/>
    <cellStyle name="Comma 202 4" xfId="3350" xr:uid="{00000000-0005-0000-0000-0000FB0C0000}"/>
    <cellStyle name="Comma 203" xfId="3351" xr:uid="{00000000-0005-0000-0000-0000FC0C0000}"/>
    <cellStyle name="Comma 203 2" xfId="3352" xr:uid="{00000000-0005-0000-0000-0000FD0C0000}"/>
    <cellStyle name="Comma 203 2 2" xfId="3353" xr:uid="{00000000-0005-0000-0000-0000FE0C0000}"/>
    <cellStyle name="Comma 203 3" xfId="3354" xr:uid="{00000000-0005-0000-0000-0000FF0C0000}"/>
    <cellStyle name="Comma 203 4" xfId="3355" xr:uid="{00000000-0005-0000-0000-0000000D0000}"/>
    <cellStyle name="Comma 204" xfId="3356" xr:uid="{00000000-0005-0000-0000-0000010D0000}"/>
    <cellStyle name="Comma 204 2" xfId="3357" xr:uid="{00000000-0005-0000-0000-0000020D0000}"/>
    <cellStyle name="Comma 204 2 2" xfId="3358" xr:uid="{00000000-0005-0000-0000-0000030D0000}"/>
    <cellStyle name="Comma 204 3" xfId="3359" xr:uid="{00000000-0005-0000-0000-0000040D0000}"/>
    <cellStyle name="Comma 204 4" xfId="3360" xr:uid="{00000000-0005-0000-0000-0000050D0000}"/>
    <cellStyle name="Comma 205" xfId="3361" xr:uid="{00000000-0005-0000-0000-0000060D0000}"/>
    <cellStyle name="Comma 205 2" xfId="3362" xr:uid="{00000000-0005-0000-0000-0000070D0000}"/>
    <cellStyle name="Comma 205 2 2" xfId="3363" xr:uid="{00000000-0005-0000-0000-0000080D0000}"/>
    <cellStyle name="Comma 205 3" xfId="3364" xr:uid="{00000000-0005-0000-0000-0000090D0000}"/>
    <cellStyle name="Comma 205 4" xfId="3365" xr:uid="{00000000-0005-0000-0000-00000A0D0000}"/>
    <cellStyle name="Comma 206" xfId="3366" xr:uid="{00000000-0005-0000-0000-00000B0D0000}"/>
    <cellStyle name="Comma 206 2" xfId="3367" xr:uid="{00000000-0005-0000-0000-00000C0D0000}"/>
    <cellStyle name="Comma 206 2 2" xfId="3368" xr:uid="{00000000-0005-0000-0000-00000D0D0000}"/>
    <cellStyle name="Comma 206 3" xfId="3369" xr:uid="{00000000-0005-0000-0000-00000E0D0000}"/>
    <cellStyle name="Comma 206 4" xfId="3370" xr:uid="{00000000-0005-0000-0000-00000F0D0000}"/>
    <cellStyle name="Comma 207" xfId="3371" xr:uid="{00000000-0005-0000-0000-0000100D0000}"/>
    <cellStyle name="Comma 207 2" xfId="3372" xr:uid="{00000000-0005-0000-0000-0000110D0000}"/>
    <cellStyle name="Comma 207 2 2" xfId="3373" xr:uid="{00000000-0005-0000-0000-0000120D0000}"/>
    <cellStyle name="Comma 207 3" xfId="3374" xr:uid="{00000000-0005-0000-0000-0000130D0000}"/>
    <cellStyle name="Comma 207 4" xfId="3375" xr:uid="{00000000-0005-0000-0000-0000140D0000}"/>
    <cellStyle name="Comma 208" xfId="3376" xr:uid="{00000000-0005-0000-0000-0000150D0000}"/>
    <cellStyle name="Comma 208 2" xfId="3377" xr:uid="{00000000-0005-0000-0000-0000160D0000}"/>
    <cellStyle name="Comma 208 2 2" xfId="3378" xr:uid="{00000000-0005-0000-0000-0000170D0000}"/>
    <cellStyle name="Comma 208 3" xfId="3379" xr:uid="{00000000-0005-0000-0000-0000180D0000}"/>
    <cellStyle name="Comma 208 4" xfId="3380" xr:uid="{00000000-0005-0000-0000-0000190D0000}"/>
    <cellStyle name="Comma 209" xfId="3381" xr:uid="{00000000-0005-0000-0000-00001A0D0000}"/>
    <cellStyle name="Comma 209 2" xfId="3382" xr:uid="{00000000-0005-0000-0000-00001B0D0000}"/>
    <cellStyle name="Comma 209 2 2" xfId="3383" xr:uid="{00000000-0005-0000-0000-00001C0D0000}"/>
    <cellStyle name="Comma 209 3" xfId="3384" xr:uid="{00000000-0005-0000-0000-00001D0D0000}"/>
    <cellStyle name="Comma 209 4" xfId="3385" xr:uid="{00000000-0005-0000-0000-00001E0D0000}"/>
    <cellStyle name="Comma 21" xfId="3386" xr:uid="{00000000-0005-0000-0000-00001F0D0000}"/>
    <cellStyle name="Comma 21 2" xfId="3387" xr:uid="{00000000-0005-0000-0000-0000200D0000}"/>
    <cellStyle name="Comma 21 2 2" xfId="3388" xr:uid="{00000000-0005-0000-0000-0000210D0000}"/>
    <cellStyle name="Comma 21 2 2 2" xfId="3389" xr:uid="{00000000-0005-0000-0000-0000220D0000}"/>
    <cellStyle name="Comma 21 2 3" xfId="3390" xr:uid="{00000000-0005-0000-0000-0000230D0000}"/>
    <cellStyle name="Comma 21 2 4" xfId="3391" xr:uid="{00000000-0005-0000-0000-0000240D0000}"/>
    <cellStyle name="Comma 21 3" xfId="3392" xr:uid="{00000000-0005-0000-0000-0000250D0000}"/>
    <cellStyle name="Comma 21 4" xfId="3393" xr:uid="{00000000-0005-0000-0000-0000260D0000}"/>
    <cellStyle name="Comma 21 5" xfId="3394" xr:uid="{00000000-0005-0000-0000-0000270D0000}"/>
    <cellStyle name="Comma 21 6" xfId="3395" xr:uid="{00000000-0005-0000-0000-0000280D0000}"/>
    <cellStyle name="Comma 21 7" xfId="3396" xr:uid="{00000000-0005-0000-0000-0000290D0000}"/>
    <cellStyle name="Comma 21 8" xfId="3397" xr:uid="{00000000-0005-0000-0000-00002A0D0000}"/>
    <cellStyle name="Comma 210" xfId="3398" xr:uid="{00000000-0005-0000-0000-00002B0D0000}"/>
    <cellStyle name="Comma 210 2" xfId="3399" xr:uid="{00000000-0005-0000-0000-00002C0D0000}"/>
    <cellStyle name="Comma 210 2 2" xfId="3400" xr:uid="{00000000-0005-0000-0000-00002D0D0000}"/>
    <cellStyle name="Comma 210 3" xfId="3401" xr:uid="{00000000-0005-0000-0000-00002E0D0000}"/>
    <cellStyle name="Comma 210 4" xfId="3402" xr:uid="{00000000-0005-0000-0000-00002F0D0000}"/>
    <cellStyle name="Comma 211" xfId="3403" xr:uid="{00000000-0005-0000-0000-0000300D0000}"/>
    <cellStyle name="Comma 211 2" xfId="3404" xr:uid="{00000000-0005-0000-0000-0000310D0000}"/>
    <cellStyle name="Comma 211 2 2" xfId="3405" xr:uid="{00000000-0005-0000-0000-0000320D0000}"/>
    <cellStyle name="Comma 211 3" xfId="3406" xr:uid="{00000000-0005-0000-0000-0000330D0000}"/>
    <cellStyle name="Comma 211 4" xfId="3407" xr:uid="{00000000-0005-0000-0000-0000340D0000}"/>
    <cellStyle name="Comma 212" xfId="3408" xr:uid="{00000000-0005-0000-0000-0000350D0000}"/>
    <cellStyle name="Comma 212 2" xfId="3409" xr:uid="{00000000-0005-0000-0000-0000360D0000}"/>
    <cellStyle name="Comma 212 2 2" xfId="3410" xr:uid="{00000000-0005-0000-0000-0000370D0000}"/>
    <cellStyle name="Comma 212 3" xfId="3411" xr:uid="{00000000-0005-0000-0000-0000380D0000}"/>
    <cellStyle name="Comma 212 4" xfId="3412" xr:uid="{00000000-0005-0000-0000-0000390D0000}"/>
    <cellStyle name="Comma 213" xfId="3413" xr:uid="{00000000-0005-0000-0000-00003A0D0000}"/>
    <cellStyle name="Comma 213 2" xfId="3414" xr:uid="{00000000-0005-0000-0000-00003B0D0000}"/>
    <cellStyle name="Comma 213 2 2" xfId="3415" xr:uid="{00000000-0005-0000-0000-00003C0D0000}"/>
    <cellStyle name="Comma 213 3" xfId="3416" xr:uid="{00000000-0005-0000-0000-00003D0D0000}"/>
    <cellStyle name="Comma 213 4" xfId="3417" xr:uid="{00000000-0005-0000-0000-00003E0D0000}"/>
    <cellStyle name="Comma 214" xfId="3418" xr:uid="{00000000-0005-0000-0000-00003F0D0000}"/>
    <cellStyle name="Comma 214 2" xfId="3419" xr:uid="{00000000-0005-0000-0000-0000400D0000}"/>
    <cellStyle name="Comma 214 2 2" xfId="3420" xr:uid="{00000000-0005-0000-0000-0000410D0000}"/>
    <cellStyle name="Comma 214 3" xfId="3421" xr:uid="{00000000-0005-0000-0000-0000420D0000}"/>
    <cellStyle name="Comma 214 4" xfId="3422" xr:uid="{00000000-0005-0000-0000-0000430D0000}"/>
    <cellStyle name="Comma 215" xfId="3423" xr:uid="{00000000-0005-0000-0000-0000440D0000}"/>
    <cellStyle name="Comma 215 2" xfId="3424" xr:uid="{00000000-0005-0000-0000-0000450D0000}"/>
    <cellStyle name="Comma 215 2 2" xfId="3425" xr:uid="{00000000-0005-0000-0000-0000460D0000}"/>
    <cellStyle name="Comma 215 3" xfId="3426" xr:uid="{00000000-0005-0000-0000-0000470D0000}"/>
    <cellStyle name="Comma 215 4" xfId="3427" xr:uid="{00000000-0005-0000-0000-0000480D0000}"/>
    <cellStyle name="Comma 216" xfId="3428" xr:uid="{00000000-0005-0000-0000-0000490D0000}"/>
    <cellStyle name="Comma 216 2" xfId="3429" xr:uid="{00000000-0005-0000-0000-00004A0D0000}"/>
    <cellStyle name="Comma 216 2 2" xfId="3430" xr:uid="{00000000-0005-0000-0000-00004B0D0000}"/>
    <cellStyle name="Comma 216 3" xfId="3431" xr:uid="{00000000-0005-0000-0000-00004C0D0000}"/>
    <cellStyle name="Comma 216 4" xfId="3432" xr:uid="{00000000-0005-0000-0000-00004D0D0000}"/>
    <cellStyle name="Comma 217" xfId="3433" xr:uid="{00000000-0005-0000-0000-00004E0D0000}"/>
    <cellStyle name="Comma 217 2" xfId="3434" xr:uid="{00000000-0005-0000-0000-00004F0D0000}"/>
    <cellStyle name="Comma 217 2 2" xfId="3435" xr:uid="{00000000-0005-0000-0000-0000500D0000}"/>
    <cellStyle name="Comma 217 3" xfId="3436" xr:uid="{00000000-0005-0000-0000-0000510D0000}"/>
    <cellStyle name="Comma 217 4" xfId="3437" xr:uid="{00000000-0005-0000-0000-0000520D0000}"/>
    <cellStyle name="Comma 218" xfId="3438" xr:uid="{00000000-0005-0000-0000-0000530D0000}"/>
    <cellStyle name="Comma 218 2" xfId="3439" xr:uid="{00000000-0005-0000-0000-0000540D0000}"/>
    <cellStyle name="Comma 218 2 2" xfId="3440" xr:uid="{00000000-0005-0000-0000-0000550D0000}"/>
    <cellStyle name="Comma 218 3" xfId="3441" xr:uid="{00000000-0005-0000-0000-0000560D0000}"/>
    <cellStyle name="Comma 218 4" xfId="3442" xr:uid="{00000000-0005-0000-0000-0000570D0000}"/>
    <cellStyle name="Comma 219" xfId="3443" xr:uid="{00000000-0005-0000-0000-0000580D0000}"/>
    <cellStyle name="Comma 219 2" xfId="3444" xr:uid="{00000000-0005-0000-0000-0000590D0000}"/>
    <cellStyle name="Comma 219 2 2" xfId="3445" xr:uid="{00000000-0005-0000-0000-00005A0D0000}"/>
    <cellStyle name="Comma 219 3" xfId="3446" xr:uid="{00000000-0005-0000-0000-00005B0D0000}"/>
    <cellStyle name="Comma 219 4" xfId="3447" xr:uid="{00000000-0005-0000-0000-00005C0D0000}"/>
    <cellStyle name="Comma 22" xfId="3448" xr:uid="{00000000-0005-0000-0000-00005D0D0000}"/>
    <cellStyle name="Comma 22 2" xfId="3449" xr:uid="{00000000-0005-0000-0000-00005E0D0000}"/>
    <cellStyle name="Comma 22 2 2" xfId="3450" xr:uid="{00000000-0005-0000-0000-00005F0D0000}"/>
    <cellStyle name="Comma 22 3" xfId="3451" xr:uid="{00000000-0005-0000-0000-0000600D0000}"/>
    <cellStyle name="Comma 22 4" xfId="3452" xr:uid="{00000000-0005-0000-0000-0000610D0000}"/>
    <cellStyle name="Comma 22 5" xfId="3453" xr:uid="{00000000-0005-0000-0000-0000620D0000}"/>
    <cellStyle name="Comma 22 6" xfId="3454" xr:uid="{00000000-0005-0000-0000-0000630D0000}"/>
    <cellStyle name="Comma 22 7" xfId="3455" xr:uid="{00000000-0005-0000-0000-0000640D0000}"/>
    <cellStyle name="Comma 220" xfId="3456" xr:uid="{00000000-0005-0000-0000-0000650D0000}"/>
    <cellStyle name="Comma 220 2" xfId="3457" xr:uid="{00000000-0005-0000-0000-0000660D0000}"/>
    <cellStyle name="Comma 220 2 2" xfId="3458" xr:uid="{00000000-0005-0000-0000-0000670D0000}"/>
    <cellStyle name="Comma 220 3" xfId="3459" xr:uid="{00000000-0005-0000-0000-0000680D0000}"/>
    <cellStyle name="Comma 220 4" xfId="3460" xr:uid="{00000000-0005-0000-0000-0000690D0000}"/>
    <cellStyle name="Comma 221" xfId="3461" xr:uid="{00000000-0005-0000-0000-00006A0D0000}"/>
    <cellStyle name="Comma 221 2" xfId="3462" xr:uid="{00000000-0005-0000-0000-00006B0D0000}"/>
    <cellStyle name="Comma 221 2 2" xfId="3463" xr:uid="{00000000-0005-0000-0000-00006C0D0000}"/>
    <cellStyle name="Comma 221 3" xfId="3464" xr:uid="{00000000-0005-0000-0000-00006D0D0000}"/>
    <cellStyle name="Comma 221 4" xfId="3465" xr:uid="{00000000-0005-0000-0000-00006E0D0000}"/>
    <cellStyle name="Comma 222" xfId="3466" xr:uid="{00000000-0005-0000-0000-00006F0D0000}"/>
    <cellStyle name="Comma 222 2" xfId="3467" xr:uid="{00000000-0005-0000-0000-0000700D0000}"/>
    <cellStyle name="Comma 222 2 2" xfId="3468" xr:uid="{00000000-0005-0000-0000-0000710D0000}"/>
    <cellStyle name="Comma 222 3" xfId="3469" xr:uid="{00000000-0005-0000-0000-0000720D0000}"/>
    <cellStyle name="Comma 222 4" xfId="3470" xr:uid="{00000000-0005-0000-0000-0000730D0000}"/>
    <cellStyle name="Comma 223" xfId="3471" xr:uid="{00000000-0005-0000-0000-0000740D0000}"/>
    <cellStyle name="Comma 224" xfId="3472" xr:uid="{00000000-0005-0000-0000-0000750D0000}"/>
    <cellStyle name="Comma 225" xfId="3473" xr:uid="{00000000-0005-0000-0000-0000760D0000}"/>
    <cellStyle name="Comma 226" xfId="3474" xr:uid="{00000000-0005-0000-0000-0000770D0000}"/>
    <cellStyle name="Comma 226 2" xfId="3475" xr:uid="{00000000-0005-0000-0000-0000780D0000}"/>
    <cellStyle name="Comma 226 2 2" xfId="3476" xr:uid="{00000000-0005-0000-0000-0000790D0000}"/>
    <cellStyle name="Comma 226 3" xfId="3477" xr:uid="{00000000-0005-0000-0000-00007A0D0000}"/>
    <cellStyle name="Comma 226 4" xfId="3478" xr:uid="{00000000-0005-0000-0000-00007B0D0000}"/>
    <cellStyle name="Comma 227" xfId="3479" xr:uid="{00000000-0005-0000-0000-00007C0D0000}"/>
    <cellStyle name="Comma 227 2" xfId="3480" xr:uid="{00000000-0005-0000-0000-00007D0D0000}"/>
    <cellStyle name="Comma 227 2 2" xfId="3481" xr:uid="{00000000-0005-0000-0000-00007E0D0000}"/>
    <cellStyle name="Comma 227 3" xfId="3482" xr:uid="{00000000-0005-0000-0000-00007F0D0000}"/>
    <cellStyle name="Comma 227 4" xfId="3483" xr:uid="{00000000-0005-0000-0000-0000800D0000}"/>
    <cellStyle name="Comma 228" xfId="3484" xr:uid="{00000000-0005-0000-0000-0000810D0000}"/>
    <cellStyle name="Comma 228 2" xfId="3485" xr:uid="{00000000-0005-0000-0000-0000820D0000}"/>
    <cellStyle name="Comma 228 2 2" xfId="3486" xr:uid="{00000000-0005-0000-0000-0000830D0000}"/>
    <cellStyle name="Comma 228 3" xfId="3487" xr:uid="{00000000-0005-0000-0000-0000840D0000}"/>
    <cellStyle name="Comma 228 4" xfId="3488" xr:uid="{00000000-0005-0000-0000-0000850D0000}"/>
    <cellStyle name="Comma 229" xfId="3489" xr:uid="{00000000-0005-0000-0000-0000860D0000}"/>
    <cellStyle name="Comma 229 2" xfId="3490" xr:uid="{00000000-0005-0000-0000-0000870D0000}"/>
    <cellStyle name="Comma 229 2 2" xfId="3491" xr:uid="{00000000-0005-0000-0000-0000880D0000}"/>
    <cellStyle name="Comma 229 3" xfId="3492" xr:uid="{00000000-0005-0000-0000-0000890D0000}"/>
    <cellStyle name="Comma 229 4" xfId="3493" xr:uid="{00000000-0005-0000-0000-00008A0D0000}"/>
    <cellStyle name="Comma 23" xfId="3494" xr:uid="{00000000-0005-0000-0000-00008B0D0000}"/>
    <cellStyle name="Comma 23 2" xfId="3495" xr:uid="{00000000-0005-0000-0000-00008C0D0000}"/>
    <cellStyle name="Comma 23 2 2" xfId="3496" xr:uid="{00000000-0005-0000-0000-00008D0D0000}"/>
    <cellStyle name="Comma 23 3" xfId="3497" xr:uid="{00000000-0005-0000-0000-00008E0D0000}"/>
    <cellStyle name="Comma 23 4" xfId="3498" xr:uid="{00000000-0005-0000-0000-00008F0D0000}"/>
    <cellStyle name="Comma 23 5" xfId="3499" xr:uid="{00000000-0005-0000-0000-0000900D0000}"/>
    <cellStyle name="Comma 23 6" xfId="3500" xr:uid="{00000000-0005-0000-0000-0000910D0000}"/>
    <cellStyle name="Comma 23 7" xfId="3501" xr:uid="{00000000-0005-0000-0000-0000920D0000}"/>
    <cellStyle name="Comma 230" xfId="3502" xr:uid="{00000000-0005-0000-0000-0000930D0000}"/>
    <cellStyle name="Comma 230 2" xfId="3503" xr:uid="{00000000-0005-0000-0000-0000940D0000}"/>
    <cellStyle name="Comma 230 2 2" xfId="3504" xr:uid="{00000000-0005-0000-0000-0000950D0000}"/>
    <cellStyle name="Comma 230 3" xfId="3505" xr:uid="{00000000-0005-0000-0000-0000960D0000}"/>
    <cellStyle name="Comma 230 4" xfId="3506" xr:uid="{00000000-0005-0000-0000-0000970D0000}"/>
    <cellStyle name="Comma 231" xfId="3507" xr:uid="{00000000-0005-0000-0000-0000980D0000}"/>
    <cellStyle name="Comma 231 2" xfId="3508" xr:uid="{00000000-0005-0000-0000-0000990D0000}"/>
    <cellStyle name="Comma 231 2 2" xfId="3509" xr:uid="{00000000-0005-0000-0000-00009A0D0000}"/>
    <cellStyle name="Comma 231 3" xfId="3510" xr:uid="{00000000-0005-0000-0000-00009B0D0000}"/>
    <cellStyle name="Comma 231 4" xfId="3511" xr:uid="{00000000-0005-0000-0000-00009C0D0000}"/>
    <cellStyle name="Comma 232" xfId="3512" xr:uid="{00000000-0005-0000-0000-00009D0D0000}"/>
    <cellStyle name="Comma 232 2" xfId="3513" xr:uid="{00000000-0005-0000-0000-00009E0D0000}"/>
    <cellStyle name="Comma 232 2 2" xfId="3514" xr:uid="{00000000-0005-0000-0000-00009F0D0000}"/>
    <cellStyle name="Comma 232 3" xfId="3515" xr:uid="{00000000-0005-0000-0000-0000A00D0000}"/>
    <cellStyle name="Comma 232 4" xfId="3516" xr:uid="{00000000-0005-0000-0000-0000A10D0000}"/>
    <cellStyle name="Comma 233" xfId="3517" xr:uid="{00000000-0005-0000-0000-0000A20D0000}"/>
    <cellStyle name="Comma 233 2" xfId="3518" xr:uid="{00000000-0005-0000-0000-0000A30D0000}"/>
    <cellStyle name="Comma 233 2 2" xfId="3519" xr:uid="{00000000-0005-0000-0000-0000A40D0000}"/>
    <cellStyle name="Comma 233 3" xfId="3520" xr:uid="{00000000-0005-0000-0000-0000A50D0000}"/>
    <cellStyle name="Comma 233 4" xfId="3521" xr:uid="{00000000-0005-0000-0000-0000A60D0000}"/>
    <cellStyle name="Comma 234" xfId="3522" xr:uid="{00000000-0005-0000-0000-0000A70D0000}"/>
    <cellStyle name="Comma 234 2" xfId="3523" xr:uid="{00000000-0005-0000-0000-0000A80D0000}"/>
    <cellStyle name="Comma 234 2 2" xfId="3524" xr:uid="{00000000-0005-0000-0000-0000A90D0000}"/>
    <cellStyle name="Comma 234 3" xfId="3525" xr:uid="{00000000-0005-0000-0000-0000AA0D0000}"/>
    <cellStyle name="Comma 234 4" xfId="3526" xr:uid="{00000000-0005-0000-0000-0000AB0D0000}"/>
    <cellStyle name="Comma 235" xfId="3527" xr:uid="{00000000-0005-0000-0000-0000AC0D0000}"/>
    <cellStyle name="Comma 235 2" xfId="3528" xr:uid="{00000000-0005-0000-0000-0000AD0D0000}"/>
    <cellStyle name="Comma 235 2 2" xfId="3529" xr:uid="{00000000-0005-0000-0000-0000AE0D0000}"/>
    <cellStyle name="Comma 235 3" xfId="3530" xr:uid="{00000000-0005-0000-0000-0000AF0D0000}"/>
    <cellStyle name="Comma 235 4" xfId="3531" xr:uid="{00000000-0005-0000-0000-0000B00D0000}"/>
    <cellStyle name="Comma 236" xfId="3532" xr:uid="{00000000-0005-0000-0000-0000B10D0000}"/>
    <cellStyle name="Comma 236 2" xfId="3533" xr:uid="{00000000-0005-0000-0000-0000B20D0000}"/>
    <cellStyle name="Comma 236 2 2" xfId="3534" xr:uid="{00000000-0005-0000-0000-0000B30D0000}"/>
    <cellStyle name="Comma 236 3" xfId="3535" xr:uid="{00000000-0005-0000-0000-0000B40D0000}"/>
    <cellStyle name="Comma 236 4" xfId="3536" xr:uid="{00000000-0005-0000-0000-0000B50D0000}"/>
    <cellStyle name="Comma 237" xfId="3537" xr:uid="{00000000-0005-0000-0000-0000B60D0000}"/>
    <cellStyle name="Comma 237 2" xfId="3538" xr:uid="{00000000-0005-0000-0000-0000B70D0000}"/>
    <cellStyle name="Comma 237 2 2" xfId="3539" xr:uid="{00000000-0005-0000-0000-0000B80D0000}"/>
    <cellStyle name="Comma 237 3" xfId="3540" xr:uid="{00000000-0005-0000-0000-0000B90D0000}"/>
    <cellStyle name="Comma 237 4" xfId="3541" xr:uid="{00000000-0005-0000-0000-0000BA0D0000}"/>
    <cellStyle name="Comma 238" xfId="3542" xr:uid="{00000000-0005-0000-0000-0000BB0D0000}"/>
    <cellStyle name="Comma 238 2" xfId="3543" xr:uid="{00000000-0005-0000-0000-0000BC0D0000}"/>
    <cellStyle name="Comma 238 2 2" xfId="3544" xr:uid="{00000000-0005-0000-0000-0000BD0D0000}"/>
    <cellStyle name="Comma 238 3" xfId="3545" xr:uid="{00000000-0005-0000-0000-0000BE0D0000}"/>
    <cellStyle name="Comma 238 4" xfId="3546" xr:uid="{00000000-0005-0000-0000-0000BF0D0000}"/>
    <cellStyle name="Comma 239" xfId="3547" xr:uid="{00000000-0005-0000-0000-0000C00D0000}"/>
    <cellStyle name="Comma 239 2" xfId="3548" xr:uid="{00000000-0005-0000-0000-0000C10D0000}"/>
    <cellStyle name="Comma 239 2 2" xfId="3549" xr:uid="{00000000-0005-0000-0000-0000C20D0000}"/>
    <cellStyle name="Comma 239 3" xfId="3550" xr:uid="{00000000-0005-0000-0000-0000C30D0000}"/>
    <cellStyle name="Comma 239 4" xfId="3551" xr:uid="{00000000-0005-0000-0000-0000C40D0000}"/>
    <cellStyle name="Comma 239 5" xfId="3552" xr:uid="{00000000-0005-0000-0000-0000C50D0000}"/>
    <cellStyle name="Comma 24" xfId="3553" xr:uid="{00000000-0005-0000-0000-0000C60D0000}"/>
    <cellStyle name="Comma 24 2" xfId="3554" xr:uid="{00000000-0005-0000-0000-0000C70D0000}"/>
    <cellStyle name="Comma 24 2 2" xfId="3555" xr:uid="{00000000-0005-0000-0000-0000C80D0000}"/>
    <cellStyle name="Comma 24 3" xfId="3556" xr:uid="{00000000-0005-0000-0000-0000C90D0000}"/>
    <cellStyle name="Comma 24 4" xfId="3557" xr:uid="{00000000-0005-0000-0000-0000CA0D0000}"/>
    <cellStyle name="Comma 24 5" xfId="3558" xr:uid="{00000000-0005-0000-0000-0000CB0D0000}"/>
    <cellStyle name="Comma 24 6" xfId="3559" xr:uid="{00000000-0005-0000-0000-0000CC0D0000}"/>
    <cellStyle name="Comma 24 7" xfId="3560" xr:uid="{00000000-0005-0000-0000-0000CD0D0000}"/>
    <cellStyle name="Comma 240" xfId="3561" xr:uid="{00000000-0005-0000-0000-0000CE0D0000}"/>
    <cellStyle name="Comma 240 2" xfId="3562" xr:uid="{00000000-0005-0000-0000-0000CF0D0000}"/>
    <cellStyle name="Comma 240 2 2" xfId="3563" xr:uid="{00000000-0005-0000-0000-0000D00D0000}"/>
    <cellStyle name="Comma 240 3" xfId="3564" xr:uid="{00000000-0005-0000-0000-0000D10D0000}"/>
    <cellStyle name="Comma 240 3 2" xfId="3565" xr:uid="{00000000-0005-0000-0000-0000D20D0000}"/>
    <cellStyle name="Comma 240 4" xfId="3566" xr:uid="{00000000-0005-0000-0000-0000D30D0000}"/>
    <cellStyle name="Comma 240 5" xfId="3567" xr:uid="{00000000-0005-0000-0000-0000D40D0000}"/>
    <cellStyle name="Comma 240 6" xfId="3568" xr:uid="{00000000-0005-0000-0000-0000D50D0000}"/>
    <cellStyle name="Comma 241" xfId="3569" xr:uid="{00000000-0005-0000-0000-0000D60D0000}"/>
    <cellStyle name="Comma 242" xfId="3570" xr:uid="{00000000-0005-0000-0000-0000D70D0000}"/>
    <cellStyle name="Comma 243" xfId="3571" xr:uid="{00000000-0005-0000-0000-0000D80D0000}"/>
    <cellStyle name="Comma 244" xfId="3572" xr:uid="{00000000-0005-0000-0000-0000D90D0000}"/>
    <cellStyle name="Comma 245" xfId="3573" xr:uid="{00000000-0005-0000-0000-0000DA0D0000}"/>
    <cellStyle name="Comma 245 2" xfId="3574" xr:uid="{00000000-0005-0000-0000-0000DB0D0000}"/>
    <cellStyle name="Comma 246" xfId="3575" xr:uid="{00000000-0005-0000-0000-0000DC0D0000}"/>
    <cellStyle name="Comma 247" xfId="3576" xr:uid="{00000000-0005-0000-0000-0000DD0D0000}"/>
    <cellStyle name="Comma 248" xfId="3577" xr:uid="{00000000-0005-0000-0000-0000DE0D0000}"/>
    <cellStyle name="Comma 249" xfId="3578" xr:uid="{00000000-0005-0000-0000-0000DF0D0000}"/>
    <cellStyle name="Comma 25" xfId="3579" xr:uid="{00000000-0005-0000-0000-0000E00D0000}"/>
    <cellStyle name="Comma 25 2" xfId="3580" xr:uid="{00000000-0005-0000-0000-0000E10D0000}"/>
    <cellStyle name="Comma 25 2 2" xfId="3581" xr:uid="{00000000-0005-0000-0000-0000E20D0000}"/>
    <cellStyle name="Comma 25 3" xfId="3582" xr:uid="{00000000-0005-0000-0000-0000E30D0000}"/>
    <cellStyle name="Comma 25 4" xfId="3583" xr:uid="{00000000-0005-0000-0000-0000E40D0000}"/>
    <cellStyle name="Comma 25 5" xfId="3584" xr:uid="{00000000-0005-0000-0000-0000E50D0000}"/>
    <cellStyle name="Comma 25 6" xfId="3585" xr:uid="{00000000-0005-0000-0000-0000E60D0000}"/>
    <cellStyle name="Comma 25 7" xfId="3586" xr:uid="{00000000-0005-0000-0000-0000E70D0000}"/>
    <cellStyle name="Comma 250" xfId="3587" xr:uid="{00000000-0005-0000-0000-0000E80D0000}"/>
    <cellStyle name="Comma 251" xfId="3588" xr:uid="{00000000-0005-0000-0000-0000E90D0000}"/>
    <cellStyle name="Comma 252" xfId="3589" xr:uid="{00000000-0005-0000-0000-0000EA0D0000}"/>
    <cellStyle name="Comma 253" xfId="3590" xr:uid="{00000000-0005-0000-0000-0000EB0D0000}"/>
    <cellStyle name="Comma 253 2" xfId="3591" xr:uid="{00000000-0005-0000-0000-0000EC0D0000}"/>
    <cellStyle name="Comma 254" xfId="3592" xr:uid="{00000000-0005-0000-0000-0000ED0D0000}"/>
    <cellStyle name="Comma 254 2" xfId="3593" xr:uid="{00000000-0005-0000-0000-0000EE0D0000}"/>
    <cellStyle name="Comma 255" xfId="3594" xr:uid="{00000000-0005-0000-0000-0000EF0D0000}"/>
    <cellStyle name="Comma 255 2" xfId="3595" xr:uid="{00000000-0005-0000-0000-0000F00D0000}"/>
    <cellStyle name="Comma 256" xfId="3596" xr:uid="{00000000-0005-0000-0000-0000F10D0000}"/>
    <cellStyle name="Comma 256 2" xfId="3597" xr:uid="{00000000-0005-0000-0000-0000F20D0000}"/>
    <cellStyle name="Comma 257" xfId="3598" xr:uid="{00000000-0005-0000-0000-0000F30D0000}"/>
    <cellStyle name="Comma 258" xfId="3599" xr:uid="{00000000-0005-0000-0000-0000F40D0000}"/>
    <cellStyle name="Comma 259" xfId="3600" xr:uid="{00000000-0005-0000-0000-0000F50D0000}"/>
    <cellStyle name="Comma 26" xfId="3601" xr:uid="{00000000-0005-0000-0000-0000F60D0000}"/>
    <cellStyle name="Comma 26 2" xfId="3602" xr:uid="{00000000-0005-0000-0000-0000F70D0000}"/>
    <cellStyle name="Comma 26 2 2" xfId="3603" xr:uid="{00000000-0005-0000-0000-0000F80D0000}"/>
    <cellStyle name="Comma 26 3" xfId="3604" xr:uid="{00000000-0005-0000-0000-0000F90D0000}"/>
    <cellStyle name="Comma 26 4" xfId="3605" xr:uid="{00000000-0005-0000-0000-0000FA0D0000}"/>
    <cellStyle name="Comma 26 5" xfId="3606" xr:uid="{00000000-0005-0000-0000-0000FB0D0000}"/>
    <cellStyle name="Comma 26 6" xfId="3607" xr:uid="{00000000-0005-0000-0000-0000FC0D0000}"/>
    <cellStyle name="Comma 26 7" xfId="3608" xr:uid="{00000000-0005-0000-0000-0000FD0D0000}"/>
    <cellStyle name="Comma 260" xfId="3609" xr:uid="{00000000-0005-0000-0000-0000FE0D0000}"/>
    <cellStyle name="Comma 261" xfId="3610" xr:uid="{00000000-0005-0000-0000-0000FF0D0000}"/>
    <cellStyle name="Comma 262" xfId="3611" xr:uid="{00000000-0005-0000-0000-0000000E0000}"/>
    <cellStyle name="Comma 263" xfId="3612" xr:uid="{00000000-0005-0000-0000-0000010E0000}"/>
    <cellStyle name="Comma 264" xfId="3613" xr:uid="{00000000-0005-0000-0000-0000020E0000}"/>
    <cellStyle name="Comma 265" xfId="3614" xr:uid="{00000000-0005-0000-0000-0000030E0000}"/>
    <cellStyle name="Comma 266" xfId="3615" xr:uid="{00000000-0005-0000-0000-0000040E0000}"/>
    <cellStyle name="Comma 267" xfId="3616" xr:uid="{00000000-0005-0000-0000-0000050E0000}"/>
    <cellStyle name="Comma 268" xfId="3617" xr:uid="{00000000-0005-0000-0000-0000060E0000}"/>
    <cellStyle name="Comma 269" xfId="3618" xr:uid="{00000000-0005-0000-0000-0000070E0000}"/>
    <cellStyle name="Comma 27" xfId="3619" xr:uid="{00000000-0005-0000-0000-0000080E0000}"/>
    <cellStyle name="Comma 27 2" xfId="3620" xr:uid="{00000000-0005-0000-0000-0000090E0000}"/>
    <cellStyle name="Comma 27 2 2" xfId="3621" xr:uid="{00000000-0005-0000-0000-00000A0E0000}"/>
    <cellStyle name="Comma 27 3" xfId="3622" xr:uid="{00000000-0005-0000-0000-00000B0E0000}"/>
    <cellStyle name="Comma 27 4" xfId="3623" xr:uid="{00000000-0005-0000-0000-00000C0E0000}"/>
    <cellStyle name="Comma 27 5" xfId="3624" xr:uid="{00000000-0005-0000-0000-00000D0E0000}"/>
    <cellStyle name="Comma 27 6" xfId="3625" xr:uid="{00000000-0005-0000-0000-00000E0E0000}"/>
    <cellStyle name="Comma 27 7" xfId="3626" xr:uid="{00000000-0005-0000-0000-00000F0E0000}"/>
    <cellStyle name="Comma 270" xfId="3627" xr:uid="{00000000-0005-0000-0000-0000100E0000}"/>
    <cellStyle name="Comma 271" xfId="3628" xr:uid="{00000000-0005-0000-0000-0000110E0000}"/>
    <cellStyle name="Comma 272" xfId="3629" xr:uid="{00000000-0005-0000-0000-0000120E0000}"/>
    <cellStyle name="Comma 273" xfId="3630" xr:uid="{00000000-0005-0000-0000-0000130E0000}"/>
    <cellStyle name="Comma 274" xfId="3631" xr:uid="{00000000-0005-0000-0000-0000140E0000}"/>
    <cellStyle name="Comma 275" xfId="3632" xr:uid="{00000000-0005-0000-0000-0000150E0000}"/>
    <cellStyle name="Comma 276" xfId="3633" xr:uid="{00000000-0005-0000-0000-0000160E0000}"/>
    <cellStyle name="Comma 277" xfId="3634" xr:uid="{00000000-0005-0000-0000-0000170E0000}"/>
    <cellStyle name="Comma 278" xfId="3635" xr:uid="{00000000-0005-0000-0000-0000180E0000}"/>
    <cellStyle name="Comma 279" xfId="3636" xr:uid="{00000000-0005-0000-0000-0000190E0000}"/>
    <cellStyle name="Comma 28" xfId="3637" xr:uid="{00000000-0005-0000-0000-00001A0E0000}"/>
    <cellStyle name="Comma 28 2" xfId="3638" xr:uid="{00000000-0005-0000-0000-00001B0E0000}"/>
    <cellStyle name="Comma 28 2 2" xfId="3639" xr:uid="{00000000-0005-0000-0000-00001C0E0000}"/>
    <cellStyle name="Comma 28 3" xfId="3640" xr:uid="{00000000-0005-0000-0000-00001D0E0000}"/>
    <cellStyle name="Comma 28 4" xfId="3641" xr:uid="{00000000-0005-0000-0000-00001E0E0000}"/>
    <cellStyle name="Comma 28 5" xfId="3642" xr:uid="{00000000-0005-0000-0000-00001F0E0000}"/>
    <cellStyle name="Comma 28 6" xfId="3643" xr:uid="{00000000-0005-0000-0000-0000200E0000}"/>
    <cellStyle name="Comma 28 7" xfId="3644" xr:uid="{00000000-0005-0000-0000-0000210E0000}"/>
    <cellStyle name="Comma 280" xfId="3645" xr:uid="{00000000-0005-0000-0000-0000220E0000}"/>
    <cellStyle name="Comma 281" xfId="3646" xr:uid="{00000000-0005-0000-0000-0000230E0000}"/>
    <cellStyle name="Comma 282" xfId="3647" xr:uid="{00000000-0005-0000-0000-0000240E0000}"/>
    <cellStyle name="Comma 283" xfId="3648" xr:uid="{00000000-0005-0000-0000-0000250E0000}"/>
    <cellStyle name="Comma 284" xfId="3649" xr:uid="{00000000-0005-0000-0000-0000260E0000}"/>
    <cellStyle name="Comma 284 2" xfId="3650" xr:uid="{00000000-0005-0000-0000-0000270E0000}"/>
    <cellStyle name="Comma 285" xfId="3651" xr:uid="{00000000-0005-0000-0000-0000280E0000}"/>
    <cellStyle name="Comma 286" xfId="3652" xr:uid="{00000000-0005-0000-0000-0000290E0000}"/>
    <cellStyle name="Comma 287" xfId="3653" xr:uid="{00000000-0005-0000-0000-00002A0E0000}"/>
    <cellStyle name="Comma 288" xfId="3654" xr:uid="{00000000-0005-0000-0000-00002B0E0000}"/>
    <cellStyle name="Comma 289" xfId="3655" xr:uid="{00000000-0005-0000-0000-00002C0E0000}"/>
    <cellStyle name="Comma 29" xfId="3656" xr:uid="{00000000-0005-0000-0000-00002D0E0000}"/>
    <cellStyle name="Comma 29 2" xfId="3657" xr:uid="{00000000-0005-0000-0000-00002E0E0000}"/>
    <cellStyle name="Comma 29 2 2" xfId="3658" xr:uid="{00000000-0005-0000-0000-00002F0E0000}"/>
    <cellStyle name="Comma 29 3" xfId="3659" xr:uid="{00000000-0005-0000-0000-0000300E0000}"/>
    <cellStyle name="Comma 29 4" xfId="3660" xr:uid="{00000000-0005-0000-0000-0000310E0000}"/>
    <cellStyle name="Comma 29 5" xfId="3661" xr:uid="{00000000-0005-0000-0000-0000320E0000}"/>
    <cellStyle name="Comma 29 6" xfId="3662" xr:uid="{00000000-0005-0000-0000-0000330E0000}"/>
    <cellStyle name="Comma 29 7" xfId="3663" xr:uid="{00000000-0005-0000-0000-0000340E0000}"/>
    <cellStyle name="Comma 290" xfId="3664" xr:uid="{00000000-0005-0000-0000-0000350E0000}"/>
    <cellStyle name="Comma 291" xfId="9639" xr:uid="{00000000-0005-0000-0000-0000360E0000}"/>
    <cellStyle name="Comma 3" xfId="3665" xr:uid="{00000000-0005-0000-0000-0000370E0000}"/>
    <cellStyle name="Comma 3 2" xfId="3666" xr:uid="{00000000-0005-0000-0000-0000380E0000}"/>
    <cellStyle name="Comma 3 2 2" xfId="3667" xr:uid="{00000000-0005-0000-0000-0000390E0000}"/>
    <cellStyle name="Comma 3 2 2 2" xfId="3668" xr:uid="{00000000-0005-0000-0000-00003A0E0000}"/>
    <cellStyle name="Comma 3 2 3" xfId="3669" xr:uid="{00000000-0005-0000-0000-00003B0E0000}"/>
    <cellStyle name="Comma 3 2 4" xfId="3670" xr:uid="{00000000-0005-0000-0000-00003C0E0000}"/>
    <cellStyle name="Comma 3 2 4 2" xfId="3671" xr:uid="{00000000-0005-0000-0000-00003D0E0000}"/>
    <cellStyle name="Comma 3 2 4 2 2" xfId="3672" xr:uid="{00000000-0005-0000-0000-00003E0E0000}"/>
    <cellStyle name="Comma 3 2 4 3" xfId="3673" xr:uid="{00000000-0005-0000-0000-00003F0E0000}"/>
    <cellStyle name="Comma 3 2 4 4" xfId="3674" xr:uid="{00000000-0005-0000-0000-0000400E0000}"/>
    <cellStyle name="Comma 3 2 5" xfId="3675" xr:uid="{00000000-0005-0000-0000-0000410E0000}"/>
    <cellStyle name="Comma 3 2 5 2" xfId="3676" xr:uid="{00000000-0005-0000-0000-0000420E0000}"/>
    <cellStyle name="Comma 3 2 5 2 2" xfId="3677" xr:uid="{00000000-0005-0000-0000-0000430E0000}"/>
    <cellStyle name="Comma 3 2 5 3" xfId="3678" xr:uid="{00000000-0005-0000-0000-0000440E0000}"/>
    <cellStyle name="Comma 3 2 5 4" xfId="3679" xr:uid="{00000000-0005-0000-0000-0000450E0000}"/>
    <cellStyle name="Comma 3 2 6" xfId="3680" xr:uid="{00000000-0005-0000-0000-0000460E0000}"/>
    <cellStyle name="Comma 3 2 7" xfId="3681" xr:uid="{00000000-0005-0000-0000-0000470E0000}"/>
    <cellStyle name="Comma 3 2 8" xfId="3682" xr:uid="{00000000-0005-0000-0000-0000480E0000}"/>
    <cellStyle name="Comma 3 2 9" xfId="3683" xr:uid="{00000000-0005-0000-0000-0000490E0000}"/>
    <cellStyle name="Comma 3 3" xfId="3684" xr:uid="{00000000-0005-0000-0000-00004A0E0000}"/>
    <cellStyle name="Comma 3 3 2" xfId="3685" xr:uid="{00000000-0005-0000-0000-00004B0E0000}"/>
    <cellStyle name="Comma 3 3 2 2" xfId="3686" xr:uid="{00000000-0005-0000-0000-00004C0E0000}"/>
    <cellStyle name="Comma 3 3 3" xfId="3687" xr:uid="{00000000-0005-0000-0000-00004D0E0000}"/>
    <cellStyle name="Comma 3 3 4" xfId="3688" xr:uid="{00000000-0005-0000-0000-00004E0E0000}"/>
    <cellStyle name="Comma 3 3 5" xfId="3689" xr:uid="{00000000-0005-0000-0000-00004F0E0000}"/>
    <cellStyle name="Comma 3 3 6" xfId="3690" xr:uid="{00000000-0005-0000-0000-0000500E0000}"/>
    <cellStyle name="Comma 3 3 7" xfId="3691" xr:uid="{00000000-0005-0000-0000-0000510E0000}"/>
    <cellStyle name="Comma 3 4" xfId="3692" xr:uid="{00000000-0005-0000-0000-0000520E0000}"/>
    <cellStyle name="Comma 3 4 2" xfId="3693" xr:uid="{00000000-0005-0000-0000-0000530E0000}"/>
    <cellStyle name="Comma 3 4 2 2" xfId="3694" xr:uid="{00000000-0005-0000-0000-0000540E0000}"/>
    <cellStyle name="Comma 3 4 3" xfId="3695" xr:uid="{00000000-0005-0000-0000-0000550E0000}"/>
    <cellStyle name="Comma 3 5" xfId="3696" xr:uid="{00000000-0005-0000-0000-0000560E0000}"/>
    <cellStyle name="Comma 3 5 2" xfId="3697" xr:uid="{00000000-0005-0000-0000-0000570E0000}"/>
    <cellStyle name="Comma 3 5 2 2" xfId="3698" xr:uid="{00000000-0005-0000-0000-0000580E0000}"/>
    <cellStyle name="Comma 3 5 3" xfId="3699" xr:uid="{00000000-0005-0000-0000-0000590E0000}"/>
    <cellStyle name="Comma 3 6" xfId="3700" xr:uid="{00000000-0005-0000-0000-00005A0E0000}"/>
    <cellStyle name="Comma 3 6 2" xfId="3701" xr:uid="{00000000-0005-0000-0000-00005B0E0000}"/>
    <cellStyle name="Comma 3 6 2 2" xfId="3702" xr:uid="{00000000-0005-0000-0000-00005C0E0000}"/>
    <cellStyle name="Comma 3 6 2 2 2" xfId="3703" xr:uid="{00000000-0005-0000-0000-00005D0E0000}"/>
    <cellStyle name="Comma 3 6 2 2 2 2" xfId="3704" xr:uid="{00000000-0005-0000-0000-00005E0E0000}"/>
    <cellStyle name="Comma 3 6 2 2 2 2 2" xfId="3705" xr:uid="{00000000-0005-0000-0000-00005F0E0000}"/>
    <cellStyle name="Comma 3 6 2 2 2 3" xfId="3706" xr:uid="{00000000-0005-0000-0000-0000600E0000}"/>
    <cellStyle name="Comma 3 6 2 2 2 4" xfId="3707" xr:uid="{00000000-0005-0000-0000-0000610E0000}"/>
    <cellStyle name="Comma 3 6 2 2 3" xfId="3708" xr:uid="{00000000-0005-0000-0000-0000620E0000}"/>
    <cellStyle name="Comma 3 6 2 3" xfId="3709" xr:uid="{00000000-0005-0000-0000-0000630E0000}"/>
    <cellStyle name="Comma 3 6 2 3 2" xfId="3710" xr:uid="{00000000-0005-0000-0000-0000640E0000}"/>
    <cellStyle name="Comma 3 6 2 3 2 2" xfId="3711" xr:uid="{00000000-0005-0000-0000-0000650E0000}"/>
    <cellStyle name="Comma 3 6 2 3 2 2 2" xfId="3712" xr:uid="{00000000-0005-0000-0000-0000660E0000}"/>
    <cellStyle name="Comma 3 6 2 3 2 3" xfId="3713" xr:uid="{00000000-0005-0000-0000-0000670E0000}"/>
    <cellStyle name="Comma 3 6 2 3 2 4" xfId="3714" xr:uid="{00000000-0005-0000-0000-0000680E0000}"/>
    <cellStyle name="Comma 3 6 2 3 3" xfId="3715" xr:uid="{00000000-0005-0000-0000-0000690E0000}"/>
    <cellStyle name="Comma 3 6 2 4" xfId="3716" xr:uid="{00000000-0005-0000-0000-00006A0E0000}"/>
    <cellStyle name="Comma 3 6 2 4 2" xfId="3717" xr:uid="{00000000-0005-0000-0000-00006B0E0000}"/>
    <cellStyle name="Comma 3 6 2 4 2 2" xfId="3718" xr:uid="{00000000-0005-0000-0000-00006C0E0000}"/>
    <cellStyle name="Comma 3 6 2 4 3" xfId="3719" xr:uid="{00000000-0005-0000-0000-00006D0E0000}"/>
    <cellStyle name="Comma 3 6 2 4 4" xfId="3720" xr:uid="{00000000-0005-0000-0000-00006E0E0000}"/>
    <cellStyle name="Comma 3 6 2 5" xfId="3721" xr:uid="{00000000-0005-0000-0000-00006F0E0000}"/>
    <cellStyle name="Comma 3 6 3" xfId="3722" xr:uid="{00000000-0005-0000-0000-0000700E0000}"/>
    <cellStyle name="Comma 3 6 3 2" xfId="3723" xr:uid="{00000000-0005-0000-0000-0000710E0000}"/>
    <cellStyle name="Comma 3 6 3 2 2" xfId="3724" xr:uid="{00000000-0005-0000-0000-0000720E0000}"/>
    <cellStyle name="Comma 3 6 3 2 2 2" xfId="3725" xr:uid="{00000000-0005-0000-0000-0000730E0000}"/>
    <cellStyle name="Comma 3 6 3 2 2 2 2" xfId="3726" xr:uid="{00000000-0005-0000-0000-0000740E0000}"/>
    <cellStyle name="Comma 3 6 3 2 2 3" xfId="3727" xr:uid="{00000000-0005-0000-0000-0000750E0000}"/>
    <cellStyle name="Comma 3 6 3 2 2 4" xfId="3728" xr:uid="{00000000-0005-0000-0000-0000760E0000}"/>
    <cellStyle name="Comma 3 6 3 2 3" xfId="3729" xr:uid="{00000000-0005-0000-0000-0000770E0000}"/>
    <cellStyle name="Comma 3 6 3 3" xfId="3730" xr:uid="{00000000-0005-0000-0000-0000780E0000}"/>
    <cellStyle name="Comma 3 6 3 3 2" xfId="3731" xr:uid="{00000000-0005-0000-0000-0000790E0000}"/>
    <cellStyle name="Comma 3 6 3 3 2 2" xfId="3732" xr:uid="{00000000-0005-0000-0000-00007A0E0000}"/>
    <cellStyle name="Comma 3 6 3 3 2 2 2" xfId="3733" xr:uid="{00000000-0005-0000-0000-00007B0E0000}"/>
    <cellStyle name="Comma 3 6 3 3 2 3" xfId="3734" xr:uid="{00000000-0005-0000-0000-00007C0E0000}"/>
    <cellStyle name="Comma 3 6 3 3 2 4" xfId="3735" xr:uid="{00000000-0005-0000-0000-00007D0E0000}"/>
    <cellStyle name="Comma 3 6 3 3 3" xfId="3736" xr:uid="{00000000-0005-0000-0000-00007E0E0000}"/>
    <cellStyle name="Comma 3 6 3 4" xfId="3737" xr:uid="{00000000-0005-0000-0000-00007F0E0000}"/>
    <cellStyle name="Comma 3 6 3 4 2" xfId="3738" xr:uid="{00000000-0005-0000-0000-0000800E0000}"/>
    <cellStyle name="Comma 3 6 3 4 2 2" xfId="3739" xr:uid="{00000000-0005-0000-0000-0000810E0000}"/>
    <cellStyle name="Comma 3 6 3 4 3" xfId="3740" xr:uid="{00000000-0005-0000-0000-0000820E0000}"/>
    <cellStyle name="Comma 3 6 3 4 4" xfId="3741" xr:uid="{00000000-0005-0000-0000-0000830E0000}"/>
    <cellStyle name="Comma 3 6 3 5" xfId="3742" xr:uid="{00000000-0005-0000-0000-0000840E0000}"/>
    <cellStyle name="Comma 3 6 4" xfId="3743" xr:uid="{00000000-0005-0000-0000-0000850E0000}"/>
    <cellStyle name="Comma 3 6 4 2" xfId="3744" xr:uid="{00000000-0005-0000-0000-0000860E0000}"/>
    <cellStyle name="Comma 3 6 4 2 2" xfId="3745" xr:uid="{00000000-0005-0000-0000-0000870E0000}"/>
    <cellStyle name="Comma 3 6 4 2 2 2" xfId="3746" xr:uid="{00000000-0005-0000-0000-0000880E0000}"/>
    <cellStyle name="Comma 3 6 4 2 2 2 2" xfId="3747" xr:uid="{00000000-0005-0000-0000-0000890E0000}"/>
    <cellStyle name="Comma 3 6 4 2 2 3" xfId="3748" xr:uid="{00000000-0005-0000-0000-00008A0E0000}"/>
    <cellStyle name="Comma 3 6 4 2 2 4" xfId="3749" xr:uid="{00000000-0005-0000-0000-00008B0E0000}"/>
    <cellStyle name="Comma 3 6 4 2 3" xfId="3750" xr:uid="{00000000-0005-0000-0000-00008C0E0000}"/>
    <cellStyle name="Comma 3 6 4 3" xfId="3751" xr:uid="{00000000-0005-0000-0000-00008D0E0000}"/>
    <cellStyle name="Comma 3 6 4 3 2" xfId="3752" xr:uid="{00000000-0005-0000-0000-00008E0E0000}"/>
    <cellStyle name="Comma 3 6 4 3 2 2" xfId="3753" xr:uid="{00000000-0005-0000-0000-00008F0E0000}"/>
    <cellStyle name="Comma 3 6 4 3 2 2 2" xfId="3754" xr:uid="{00000000-0005-0000-0000-0000900E0000}"/>
    <cellStyle name="Comma 3 6 4 3 2 3" xfId="3755" xr:uid="{00000000-0005-0000-0000-0000910E0000}"/>
    <cellStyle name="Comma 3 6 4 3 2 4" xfId="3756" xr:uid="{00000000-0005-0000-0000-0000920E0000}"/>
    <cellStyle name="Comma 3 6 4 3 3" xfId="3757" xr:uid="{00000000-0005-0000-0000-0000930E0000}"/>
    <cellStyle name="Comma 3 6 4 4" xfId="3758" xr:uid="{00000000-0005-0000-0000-0000940E0000}"/>
    <cellStyle name="Comma 3 6 4 4 2" xfId="3759" xr:uid="{00000000-0005-0000-0000-0000950E0000}"/>
    <cellStyle name="Comma 3 6 4 4 2 2" xfId="3760" xr:uid="{00000000-0005-0000-0000-0000960E0000}"/>
    <cellStyle name="Comma 3 6 4 4 3" xfId="3761" xr:uid="{00000000-0005-0000-0000-0000970E0000}"/>
    <cellStyle name="Comma 3 6 4 4 4" xfId="3762" xr:uid="{00000000-0005-0000-0000-0000980E0000}"/>
    <cellStyle name="Comma 3 6 4 5" xfId="3763" xr:uid="{00000000-0005-0000-0000-0000990E0000}"/>
    <cellStyle name="Comma 3 6 5" xfId="3764" xr:uid="{00000000-0005-0000-0000-00009A0E0000}"/>
    <cellStyle name="Comma 3 6 5 2" xfId="3765" xr:uid="{00000000-0005-0000-0000-00009B0E0000}"/>
    <cellStyle name="Comma 3 6 5 2 2" xfId="3766" xr:uid="{00000000-0005-0000-0000-00009C0E0000}"/>
    <cellStyle name="Comma 3 6 5 2 2 2" xfId="3767" xr:uid="{00000000-0005-0000-0000-00009D0E0000}"/>
    <cellStyle name="Comma 3 6 5 2 3" xfId="3768" xr:uid="{00000000-0005-0000-0000-00009E0E0000}"/>
    <cellStyle name="Comma 3 6 5 2 4" xfId="3769" xr:uid="{00000000-0005-0000-0000-00009F0E0000}"/>
    <cellStyle name="Comma 3 6 5 3" xfId="3770" xr:uid="{00000000-0005-0000-0000-0000A00E0000}"/>
    <cellStyle name="Comma 3 6 6" xfId="3771" xr:uid="{00000000-0005-0000-0000-0000A10E0000}"/>
    <cellStyle name="Comma 3 6 6 2" xfId="3772" xr:uid="{00000000-0005-0000-0000-0000A20E0000}"/>
    <cellStyle name="Comma 3 6 6 2 2" xfId="3773" xr:uid="{00000000-0005-0000-0000-0000A30E0000}"/>
    <cellStyle name="Comma 3 6 6 2 2 2" xfId="3774" xr:uid="{00000000-0005-0000-0000-0000A40E0000}"/>
    <cellStyle name="Comma 3 6 6 2 3" xfId="3775" xr:uid="{00000000-0005-0000-0000-0000A50E0000}"/>
    <cellStyle name="Comma 3 6 6 2 4" xfId="3776" xr:uid="{00000000-0005-0000-0000-0000A60E0000}"/>
    <cellStyle name="Comma 3 6 6 3" xfId="3777" xr:uid="{00000000-0005-0000-0000-0000A70E0000}"/>
    <cellStyle name="Comma 3 6 7" xfId="3778" xr:uid="{00000000-0005-0000-0000-0000A80E0000}"/>
    <cellStyle name="Comma 3 6 7 2" xfId="3779" xr:uid="{00000000-0005-0000-0000-0000A90E0000}"/>
    <cellStyle name="Comma 3 6 8" xfId="3780" xr:uid="{00000000-0005-0000-0000-0000AA0E0000}"/>
    <cellStyle name="Comma 3 7" xfId="3781" xr:uid="{00000000-0005-0000-0000-0000AB0E0000}"/>
    <cellStyle name="Comma 3 7 2" xfId="3782" xr:uid="{00000000-0005-0000-0000-0000AC0E0000}"/>
    <cellStyle name="Comma 3 8" xfId="3783" xr:uid="{00000000-0005-0000-0000-0000AD0E0000}"/>
    <cellStyle name="Comma 3 9" xfId="3784" xr:uid="{00000000-0005-0000-0000-0000AE0E0000}"/>
    <cellStyle name="Comma 3 9 2" xfId="3785" xr:uid="{00000000-0005-0000-0000-0000AF0E0000}"/>
    <cellStyle name="Comma 3 9 2 2" xfId="3786" xr:uid="{00000000-0005-0000-0000-0000B00E0000}"/>
    <cellStyle name="Comma 3 9 3" xfId="3787" xr:uid="{00000000-0005-0000-0000-0000B10E0000}"/>
    <cellStyle name="Comma 3 9 4" xfId="3788" xr:uid="{00000000-0005-0000-0000-0000B20E0000}"/>
    <cellStyle name="Comma 30" xfId="3789" xr:uid="{00000000-0005-0000-0000-0000B30E0000}"/>
    <cellStyle name="Comma 30 2" xfId="3790" xr:uid="{00000000-0005-0000-0000-0000B40E0000}"/>
    <cellStyle name="Comma 30 2 2" xfId="3791" xr:uid="{00000000-0005-0000-0000-0000B50E0000}"/>
    <cellStyle name="Comma 30 3" xfId="3792" xr:uid="{00000000-0005-0000-0000-0000B60E0000}"/>
    <cellStyle name="Comma 30 4" xfId="3793" xr:uid="{00000000-0005-0000-0000-0000B70E0000}"/>
    <cellStyle name="Comma 30 5" xfId="3794" xr:uid="{00000000-0005-0000-0000-0000B80E0000}"/>
    <cellStyle name="Comma 30 6" xfId="3795" xr:uid="{00000000-0005-0000-0000-0000B90E0000}"/>
    <cellStyle name="Comma 30 7" xfId="3796" xr:uid="{00000000-0005-0000-0000-0000BA0E0000}"/>
    <cellStyle name="Comma 31" xfId="3797" xr:uid="{00000000-0005-0000-0000-0000BB0E0000}"/>
    <cellStyle name="Comma 31 2" xfId="3798" xr:uid="{00000000-0005-0000-0000-0000BC0E0000}"/>
    <cellStyle name="Comma 31 2 2" xfId="3799" xr:uid="{00000000-0005-0000-0000-0000BD0E0000}"/>
    <cellStyle name="Comma 31 3" xfId="3800" xr:uid="{00000000-0005-0000-0000-0000BE0E0000}"/>
    <cellStyle name="Comma 31 4" xfId="3801" xr:uid="{00000000-0005-0000-0000-0000BF0E0000}"/>
    <cellStyle name="Comma 31 5" xfId="3802" xr:uid="{00000000-0005-0000-0000-0000C00E0000}"/>
    <cellStyle name="Comma 31 6" xfId="3803" xr:uid="{00000000-0005-0000-0000-0000C10E0000}"/>
    <cellStyle name="Comma 31 7" xfId="3804" xr:uid="{00000000-0005-0000-0000-0000C20E0000}"/>
    <cellStyle name="Comma 32" xfId="3805" xr:uid="{00000000-0005-0000-0000-0000C30E0000}"/>
    <cellStyle name="Comma 32 2" xfId="3806" xr:uid="{00000000-0005-0000-0000-0000C40E0000}"/>
    <cellStyle name="Comma 32 2 2" xfId="3807" xr:uid="{00000000-0005-0000-0000-0000C50E0000}"/>
    <cellStyle name="Comma 32 3" xfId="3808" xr:uid="{00000000-0005-0000-0000-0000C60E0000}"/>
    <cellStyle name="Comma 32 4" xfId="3809" xr:uid="{00000000-0005-0000-0000-0000C70E0000}"/>
    <cellStyle name="Comma 32 5" xfId="3810" xr:uid="{00000000-0005-0000-0000-0000C80E0000}"/>
    <cellStyle name="Comma 32 6" xfId="3811" xr:uid="{00000000-0005-0000-0000-0000C90E0000}"/>
    <cellStyle name="Comma 32 7" xfId="3812" xr:uid="{00000000-0005-0000-0000-0000CA0E0000}"/>
    <cellStyle name="Comma 33" xfId="3813" xr:uid="{00000000-0005-0000-0000-0000CB0E0000}"/>
    <cellStyle name="Comma 33 2" xfId="3814" xr:uid="{00000000-0005-0000-0000-0000CC0E0000}"/>
    <cellStyle name="Comma 33 2 2" xfId="3815" xr:uid="{00000000-0005-0000-0000-0000CD0E0000}"/>
    <cellStyle name="Comma 33 3" xfId="3816" xr:uid="{00000000-0005-0000-0000-0000CE0E0000}"/>
    <cellStyle name="Comma 33 4" xfId="3817" xr:uid="{00000000-0005-0000-0000-0000CF0E0000}"/>
    <cellStyle name="Comma 33 5" xfId="3818" xr:uid="{00000000-0005-0000-0000-0000D00E0000}"/>
    <cellStyle name="Comma 33 6" xfId="3819" xr:uid="{00000000-0005-0000-0000-0000D10E0000}"/>
    <cellStyle name="Comma 33 7" xfId="3820" xr:uid="{00000000-0005-0000-0000-0000D20E0000}"/>
    <cellStyle name="Comma 34" xfId="3821" xr:uid="{00000000-0005-0000-0000-0000D30E0000}"/>
    <cellStyle name="Comma 34 2" xfId="3822" xr:uid="{00000000-0005-0000-0000-0000D40E0000}"/>
    <cellStyle name="Comma 34 2 2" xfId="3823" xr:uid="{00000000-0005-0000-0000-0000D50E0000}"/>
    <cellStyle name="Comma 34 2 3" xfId="3824" xr:uid="{00000000-0005-0000-0000-0000D60E0000}"/>
    <cellStyle name="Comma 34 2 4" xfId="3825" xr:uid="{00000000-0005-0000-0000-0000D70E0000}"/>
    <cellStyle name="Comma 34 2 5" xfId="3826" xr:uid="{00000000-0005-0000-0000-0000D80E0000}"/>
    <cellStyle name="Comma 34 2 6" xfId="3827" xr:uid="{00000000-0005-0000-0000-0000D90E0000}"/>
    <cellStyle name="Comma 34 2 7" xfId="3828" xr:uid="{00000000-0005-0000-0000-0000DA0E0000}"/>
    <cellStyle name="Comma 34 3" xfId="3829" xr:uid="{00000000-0005-0000-0000-0000DB0E0000}"/>
    <cellStyle name="Comma 34 4" xfId="3830" xr:uid="{00000000-0005-0000-0000-0000DC0E0000}"/>
    <cellStyle name="Comma 34 5" xfId="3831" xr:uid="{00000000-0005-0000-0000-0000DD0E0000}"/>
    <cellStyle name="Comma 34 6" xfId="3832" xr:uid="{00000000-0005-0000-0000-0000DE0E0000}"/>
    <cellStyle name="Comma 34 7" xfId="3833" xr:uid="{00000000-0005-0000-0000-0000DF0E0000}"/>
    <cellStyle name="Comma 34 8" xfId="3834" xr:uid="{00000000-0005-0000-0000-0000E00E0000}"/>
    <cellStyle name="Comma 34 9" xfId="3835" xr:uid="{00000000-0005-0000-0000-0000E10E0000}"/>
    <cellStyle name="Comma 35" xfId="3836" xr:uid="{00000000-0005-0000-0000-0000E20E0000}"/>
    <cellStyle name="Comma 35 2" xfId="3837" xr:uid="{00000000-0005-0000-0000-0000E30E0000}"/>
    <cellStyle name="Comma 35 2 2" xfId="3838" xr:uid="{00000000-0005-0000-0000-0000E40E0000}"/>
    <cellStyle name="Comma 35 3" xfId="3839" xr:uid="{00000000-0005-0000-0000-0000E50E0000}"/>
    <cellStyle name="Comma 35 4" xfId="3840" xr:uid="{00000000-0005-0000-0000-0000E60E0000}"/>
    <cellStyle name="Comma 35 5" xfId="3841" xr:uid="{00000000-0005-0000-0000-0000E70E0000}"/>
    <cellStyle name="Comma 35 6" xfId="3842" xr:uid="{00000000-0005-0000-0000-0000E80E0000}"/>
    <cellStyle name="Comma 35 7" xfId="3843" xr:uid="{00000000-0005-0000-0000-0000E90E0000}"/>
    <cellStyle name="Comma 36" xfId="3844" xr:uid="{00000000-0005-0000-0000-0000EA0E0000}"/>
    <cellStyle name="Comma 36 2" xfId="3845" xr:uid="{00000000-0005-0000-0000-0000EB0E0000}"/>
    <cellStyle name="Comma 36 2 2" xfId="3846" xr:uid="{00000000-0005-0000-0000-0000EC0E0000}"/>
    <cellStyle name="Comma 36 3" xfId="3847" xr:uid="{00000000-0005-0000-0000-0000ED0E0000}"/>
    <cellStyle name="Comma 36 4" xfId="3848" xr:uid="{00000000-0005-0000-0000-0000EE0E0000}"/>
    <cellStyle name="Comma 36 5" xfId="3849" xr:uid="{00000000-0005-0000-0000-0000EF0E0000}"/>
    <cellStyle name="Comma 36 6" xfId="3850" xr:uid="{00000000-0005-0000-0000-0000F00E0000}"/>
    <cellStyle name="Comma 36 7" xfId="3851" xr:uid="{00000000-0005-0000-0000-0000F10E0000}"/>
    <cellStyle name="Comma 37" xfId="3852" xr:uid="{00000000-0005-0000-0000-0000F20E0000}"/>
    <cellStyle name="Comma 37 2" xfId="3853" xr:uid="{00000000-0005-0000-0000-0000F30E0000}"/>
    <cellStyle name="Comma 37 2 2" xfId="3854" xr:uid="{00000000-0005-0000-0000-0000F40E0000}"/>
    <cellStyle name="Comma 37 3" xfId="3855" xr:uid="{00000000-0005-0000-0000-0000F50E0000}"/>
    <cellStyle name="Comma 37 4" xfId="3856" xr:uid="{00000000-0005-0000-0000-0000F60E0000}"/>
    <cellStyle name="Comma 37 5" xfId="3857" xr:uid="{00000000-0005-0000-0000-0000F70E0000}"/>
    <cellStyle name="Comma 37 6" xfId="3858" xr:uid="{00000000-0005-0000-0000-0000F80E0000}"/>
    <cellStyle name="Comma 37 7" xfId="3859" xr:uid="{00000000-0005-0000-0000-0000F90E0000}"/>
    <cellStyle name="Comma 38" xfId="3860" xr:uid="{00000000-0005-0000-0000-0000FA0E0000}"/>
    <cellStyle name="Comma 38 2" xfId="3861" xr:uid="{00000000-0005-0000-0000-0000FB0E0000}"/>
    <cellStyle name="Comma 38 2 2" xfId="3862" xr:uid="{00000000-0005-0000-0000-0000FC0E0000}"/>
    <cellStyle name="Comma 38 2 2 2" xfId="3863" xr:uid="{00000000-0005-0000-0000-0000FD0E0000}"/>
    <cellStyle name="Comma 38 2 3" xfId="3864" xr:uid="{00000000-0005-0000-0000-0000FE0E0000}"/>
    <cellStyle name="Comma 38 2 4" xfId="3865" xr:uid="{00000000-0005-0000-0000-0000FF0E0000}"/>
    <cellStyle name="Comma 38 3" xfId="3866" xr:uid="{00000000-0005-0000-0000-0000000F0000}"/>
    <cellStyle name="Comma 38 3 2" xfId="3867" xr:uid="{00000000-0005-0000-0000-0000010F0000}"/>
    <cellStyle name="Comma 38 4" xfId="3868" xr:uid="{00000000-0005-0000-0000-0000020F0000}"/>
    <cellStyle name="Comma 38 5" xfId="3869" xr:uid="{00000000-0005-0000-0000-0000030F0000}"/>
    <cellStyle name="Comma 38 6" xfId="3870" xr:uid="{00000000-0005-0000-0000-0000040F0000}"/>
    <cellStyle name="Comma 38 7" xfId="3871" xr:uid="{00000000-0005-0000-0000-0000050F0000}"/>
    <cellStyle name="Comma 39" xfId="3872" xr:uid="{00000000-0005-0000-0000-0000060F0000}"/>
    <cellStyle name="Comma 39 2" xfId="3873" xr:uid="{00000000-0005-0000-0000-0000070F0000}"/>
    <cellStyle name="Comma 39 2 2" xfId="3874" xr:uid="{00000000-0005-0000-0000-0000080F0000}"/>
    <cellStyle name="Comma 39 3" xfId="3875" xr:uid="{00000000-0005-0000-0000-0000090F0000}"/>
    <cellStyle name="Comma 39 4" xfId="3876" xr:uid="{00000000-0005-0000-0000-00000A0F0000}"/>
    <cellStyle name="Comma 39 5" xfId="3877" xr:uid="{00000000-0005-0000-0000-00000B0F0000}"/>
    <cellStyle name="Comma 39 6" xfId="3878" xr:uid="{00000000-0005-0000-0000-00000C0F0000}"/>
    <cellStyle name="Comma 39 7" xfId="3879" xr:uid="{00000000-0005-0000-0000-00000D0F0000}"/>
    <cellStyle name="Comma 4" xfId="3880" xr:uid="{00000000-0005-0000-0000-00000E0F0000}"/>
    <cellStyle name="Comma 4 2" xfId="3881" xr:uid="{00000000-0005-0000-0000-00000F0F0000}"/>
    <cellStyle name="Comma 4 2 2" xfId="3882" xr:uid="{00000000-0005-0000-0000-0000100F0000}"/>
    <cellStyle name="Comma 4 2 3" xfId="3883" xr:uid="{00000000-0005-0000-0000-0000110F0000}"/>
    <cellStyle name="Comma 4 2 4" xfId="3884" xr:uid="{00000000-0005-0000-0000-0000120F0000}"/>
    <cellStyle name="Comma 4 3" xfId="3885" xr:uid="{00000000-0005-0000-0000-0000130F0000}"/>
    <cellStyle name="Comma 4 3 2" xfId="3886" xr:uid="{00000000-0005-0000-0000-0000140F0000}"/>
    <cellStyle name="Comma 4 3 3" xfId="3887" xr:uid="{00000000-0005-0000-0000-0000150F0000}"/>
    <cellStyle name="Comma 4 4" xfId="3888" xr:uid="{00000000-0005-0000-0000-0000160F0000}"/>
    <cellStyle name="Comma 4 4 2" xfId="3889" xr:uid="{00000000-0005-0000-0000-0000170F0000}"/>
    <cellStyle name="Comma 4 4 3" xfId="3890" xr:uid="{00000000-0005-0000-0000-0000180F0000}"/>
    <cellStyle name="Comma 4 5" xfId="3891" xr:uid="{00000000-0005-0000-0000-0000190F0000}"/>
    <cellStyle name="Comma 4 5 2" xfId="3892" xr:uid="{00000000-0005-0000-0000-00001A0F0000}"/>
    <cellStyle name="Comma 4 5 3" xfId="3893" xr:uid="{00000000-0005-0000-0000-00001B0F0000}"/>
    <cellStyle name="Comma 4 6" xfId="3894" xr:uid="{00000000-0005-0000-0000-00001C0F0000}"/>
    <cellStyle name="Comma 4 7" xfId="3895" xr:uid="{00000000-0005-0000-0000-00001D0F0000}"/>
    <cellStyle name="Comma 4 8" xfId="3896" xr:uid="{00000000-0005-0000-0000-00001E0F0000}"/>
    <cellStyle name="Comma 4 8 2" xfId="3897" xr:uid="{00000000-0005-0000-0000-00001F0F0000}"/>
    <cellStyle name="Comma 4 8 2 2" xfId="3898" xr:uid="{00000000-0005-0000-0000-0000200F0000}"/>
    <cellStyle name="Comma 4 8 3" xfId="3899" xr:uid="{00000000-0005-0000-0000-0000210F0000}"/>
    <cellStyle name="Comma 4 8 4" xfId="3900" xr:uid="{00000000-0005-0000-0000-0000220F0000}"/>
    <cellStyle name="Comma 4 9" xfId="3901" xr:uid="{00000000-0005-0000-0000-0000230F0000}"/>
    <cellStyle name="Comma 40" xfId="3902" xr:uid="{00000000-0005-0000-0000-0000240F0000}"/>
    <cellStyle name="Comma 40 2" xfId="3903" xr:uid="{00000000-0005-0000-0000-0000250F0000}"/>
    <cellStyle name="Comma 40 2 2" xfId="3904" xr:uid="{00000000-0005-0000-0000-0000260F0000}"/>
    <cellStyle name="Comma 40 3" xfId="3905" xr:uid="{00000000-0005-0000-0000-0000270F0000}"/>
    <cellStyle name="Comma 40 4" xfId="3906" xr:uid="{00000000-0005-0000-0000-0000280F0000}"/>
    <cellStyle name="Comma 40 5" xfId="3907" xr:uid="{00000000-0005-0000-0000-0000290F0000}"/>
    <cellStyle name="Comma 40 6" xfId="3908" xr:uid="{00000000-0005-0000-0000-00002A0F0000}"/>
    <cellStyle name="Comma 40 7" xfId="3909" xr:uid="{00000000-0005-0000-0000-00002B0F0000}"/>
    <cellStyle name="Comma 41" xfId="3910" xr:uid="{00000000-0005-0000-0000-00002C0F0000}"/>
    <cellStyle name="Comma 41 2" xfId="3911" xr:uid="{00000000-0005-0000-0000-00002D0F0000}"/>
    <cellStyle name="Comma 41 2 2" xfId="3912" xr:uid="{00000000-0005-0000-0000-00002E0F0000}"/>
    <cellStyle name="Comma 41 3" xfId="3913" xr:uid="{00000000-0005-0000-0000-00002F0F0000}"/>
    <cellStyle name="Comma 41 4" xfId="3914" xr:uid="{00000000-0005-0000-0000-0000300F0000}"/>
    <cellStyle name="Comma 41 5" xfId="3915" xr:uid="{00000000-0005-0000-0000-0000310F0000}"/>
    <cellStyle name="Comma 42" xfId="3916" xr:uid="{00000000-0005-0000-0000-0000320F0000}"/>
    <cellStyle name="Comma 42 2" xfId="3917" xr:uid="{00000000-0005-0000-0000-0000330F0000}"/>
    <cellStyle name="Comma 42 2 2" xfId="3918" xr:uid="{00000000-0005-0000-0000-0000340F0000}"/>
    <cellStyle name="Comma 42 3" xfId="3919" xr:uid="{00000000-0005-0000-0000-0000350F0000}"/>
    <cellStyle name="Comma 42 4" xfId="3920" xr:uid="{00000000-0005-0000-0000-0000360F0000}"/>
    <cellStyle name="Comma 42 5" xfId="3921" xr:uid="{00000000-0005-0000-0000-0000370F0000}"/>
    <cellStyle name="Comma 43" xfId="3922" xr:uid="{00000000-0005-0000-0000-0000380F0000}"/>
    <cellStyle name="Comma 43 2" xfId="3923" xr:uid="{00000000-0005-0000-0000-0000390F0000}"/>
    <cellStyle name="Comma 43 2 2" xfId="3924" xr:uid="{00000000-0005-0000-0000-00003A0F0000}"/>
    <cellStyle name="Comma 43 3" xfId="3925" xr:uid="{00000000-0005-0000-0000-00003B0F0000}"/>
    <cellStyle name="Comma 43 4" xfId="3926" xr:uid="{00000000-0005-0000-0000-00003C0F0000}"/>
    <cellStyle name="Comma 43 5" xfId="3927" xr:uid="{00000000-0005-0000-0000-00003D0F0000}"/>
    <cellStyle name="Comma 43 6" xfId="3928" xr:uid="{00000000-0005-0000-0000-00003E0F0000}"/>
    <cellStyle name="Comma 43 7" xfId="3929" xr:uid="{00000000-0005-0000-0000-00003F0F0000}"/>
    <cellStyle name="Comma 44" xfId="3930" xr:uid="{00000000-0005-0000-0000-0000400F0000}"/>
    <cellStyle name="Comma 44 2" xfId="3931" xr:uid="{00000000-0005-0000-0000-0000410F0000}"/>
    <cellStyle name="Comma 44 2 2" xfId="3932" xr:uid="{00000000-0005-0000-0000-0000420F0000}"/>
    <cellStyle name="Comma 44 2 2 2" xfId="3933" xr:uid="{00000000-0005-0000-0000-0000430F0000}"/>
    <cellStyle name="Comma 44 2 3" xfId="3934" xr:uid="{00000000-0005-0000-0000-0000440F0000}"/>
    <cellStyle name="Comma 44 2 4" xfId="3935" xr:uid="{00000000-0005-0000-0000-0000450F0000}"/>
    <cellStyle name="Comma 44 3" xfId="3936" xr:uid="{00000000-0005-0000-0000-0000460F0000}"/>
    <cellStyle name="Comma 44 3 2" xfId="3937" xr:uid="{00000000-0005-0000-0000-0000470F0000}"/>
    <cellStyle name="Comma 44 4" xfId="3938" xr:uid="{00000000-0005-0000-0000-0000480F0000}"/>
    <cellStyle name="Comma 44 5" xfId="3939" xr:uid="{00000000-0005-0000-0000-0000490F0000}"/>
    <cellStyle name="Comma 44 6" xfId="3940" xr:uid="{00000000-0005-0000-0000-00004A0F0000}"/>
    <cellStyle name="Comma 44 7" xfId="3941" xr:uid="{00000000-0005-0000-0000-00004B0F0000}"/>
    <cellStyle name="Comma 45" xfId="3942" xr:uid="{00000000-0005-0000-0000-00004C0F0000}"/>
    <cellStyle name="Comma 45 2" xfId="3943" xr:uid="{00000000-0005-0000-0000-00004D0F0000}"/>
    <cellStyle name="Comma 45 2 2" xfId="3944" xr:uid="{00000000-0005-0000-0000-00004E0F0000}"/>
    <cellStyle name="Comma 45 2 2 2" xfId="3945" xr:uid="{00000000-0005-0000-0000-00004F0F0000}"/>
    <cellStyle name="Comma 45 2 3" xfId="3946" xr:uid="{00000000-0005-0000-0000-0000500F0000}"/>
    <cellStyle name="Comma 45 2 4" xfId="3947" xr:uid="{00000000-0005-0000-0000-0000510F0000}"/>
    <cellStyle name="Comma 45 3" xfId="3948" xr:uid="{00000000-0005-0000-0000-0000520F0000}"/>
    <cellStyle name="Comma 45 3 2" xfId="3949" xr:uid="{00000000-0005-0000-0000-0000530F0000}"/>
    <cellStyle name="Comma 45 4" xfId="3950" xr:uid="{00000000-0005-0000-0000-0000540F0000}"/>
    <cellStyle name="Comma 45 5" xfId="3951" xr:uid="{00000000-0005-0000-0000-0000550F0000}"/>
    <cellStyle name="Comma 45 6" xfId="3952" xr:uid="{00000000-0005-0000-0000-0000560F0000}"/>
    <cellStyle name="Comma 45 7" xfId="3953" xr:uid="{00000000-0005-0000-0000-0000570F0000}"/>
    <cellStyle name="Comma 46" xfId="3954" xr:uid="{00000000-0005-0000-0000-0000580F0000}"/>
    <cellStyle name="Comma 46 2" xfId="3955" xr:uid="{00000000-0005-0000-0000-0000590F0000}"/>
    <cellStyle name="Comma 46 2 2" xfId="3956" xr:uid="{00000000-0005-0000-0000-00005A0F0000}"/>
    <cellStyle name="Comma 46 3" xfId="3957" xr:uid="{00000000-0005-0000-0000-00005B0F0000}"/>
    <cellStyle name="Comma 46 4" xfId="3958" xr:uid="{00000000-0005-0000-0000-00005C0F0000}"/>
    <cellStyle name="Comma 46 5" xfId="3959" xr:uid="{00000000-0005-0000-0000-00005D0F0000}"/>
    <cellStyle name="Comma 46 6" xfId="3960" xr:uid="{00000000-0005-0000-0000-00005E0F0000}"/>
    <cellStyle name="Comma 46 7" xfId="3961" xr:uid="{00000000-0005-0000-0000-00005F0F0000}"/>
    <cellStyle name="Comma 47" xfId="3962" xr:uid="{00000000-0005-0000-0000-0000600F0000}"/>
    <cellStyle name="Comma 47 2" xfId="3963" xr:uid="{00000000-0005-0000-0000-0000610F0000}"/>
    <cellStyle name="Comma 47 2 2" xfId="3964" xr:uid="{00000000-0005-0000-0000-0000620F0000}"/>
    <cellStyle name="Comma 47 3" xfId="3965" xr:uid="{00000000-0005-0000-0000-0000630F0000}"/>
    <cellStyle name="Comma 47 4" xfId="3966" xr:uid="{00000000-0005-0000-0000-0000640F0000}"/>
    <cellStyle name="Comma 47 5" xfId="3967" xr:uid="{00000000-0005-0000-0000-0000650F0000}"/>
    <cellStyle name="Comma 47 6" xfId="3968" xr:uid="{00000000-0005-0000-0000-0000660F0000}"/>
    <cellStyle name="Comma 47 7" xfId="3969" xr:uid="{00000000-0005-0000-0000-0000670F0000}"/>
    <cellStyle name="Comma 48" xfId="3970" xr:uid="{00000000-0005-0000-0000-0000680F0000}"/>
    <cellStyle name="Comma 48 2" xfId="3971" xr:uid="{00000000-0005-0000-0000-0000690F0000}"/>
    <cellStyle name="Comma 48 2 2" xfId="3972" xr:uid="{00000000-0005-0000-0000-00006A0F0000}"/>
    <cellStyle name="Comma 48 3" xfId="3973" xr:uid="{00000000-0005-0000-0000-00006B0F0000}"/>
    <cellStyle name="Comma 48 4" xfId="3974" xr:uid="{00000000-0005-0000-0000-00006C0F0000}"/>
    <cellStyle name="Comma 48 5" xfId="3975" xr:uid="{00000000-0005-0000-0000-00006D0F0000}"/>
    <cellStyle name="Comma 48 6" xfId="3976" xr:uid="{00000000-0005-0000-0000-00006E0F0000}"/>
    <cellStyle name="Comma 48 7" xfId="3977" xr:uid="{00000000-0005-0000-0000-00006F0F0000}"/>
    <cellStyle name="Comma 49" xfId="3978" xr:uid="{00000000-0005-0000-0000-0000700F0000}"/>
    <cellStyle name="Comma 49 2" xfId="3979" xr:uid="{00000000-0005-0000-0000-0000710F0000}"/>
    <cellStyle name="Comma 49 2 2" xfId="3980" xr:uid="{00000000-0005-0000-0000-0000720F0000}"/>
    <cellStyle name="Comma 49 3" xfId="3981" xr:uid="{00000000-0005-0000-0000-0000730F0000}"/>
    <cellStyle name="Comma 49 4" xfId="3982" xr:uid="{00000000-0005-0000-0000-0000740F0000}"/>
    <cellStyle name="Comma 49 5" xfId="3983" xr:uid="{00000000-0005-0000-0000-0000750F0000}"/>
    <cellStyle name="Comma 49 6" xfId="3984" xr:uid="{00000000-0005-0000-0000-0000760F0000}"/>
    <cellStyle name="Comma 49 7" xfId="3985" xr:uid="{00000000-0005-0000-0000-0000770F0000}"/>
    <cellStyle name="Comma 5" xfId="3986" xr:uid="{00000000-0005-0000-0000-0000780F0000}"/>
    <cellStyle name="Comma 5 2" xfId="3987" xr:uid="{00000000-0005-0000-0000-0000790F0000}"/>
    <cellStyle name="Comma 5 2 2" xfId="3988" xr:uid="{00000000-0005-0000-0000-00007A0F0000}"/>
    <cellStyle name="Comma 5 2 2 2" xfId="3989" xr:uid="{00000000-0005-0000-0000-00007B0F0000}"/>
    <cellStyle name="Comma 5 2 2 2 2" xfId="3990" xr:uid="{00000000-0005-0000-0000-00007C0F0000}"/>
    <cellStyle name="Comma 5 2 2 3" xfId="3991" xr:uid="{00000000-0005-0000-0000-00007D0F0000}"/>
    <cellStyle name="Comma 5 2 2 4" xfId="3992" xr:uid="{00000000-0005-0000-0000-00007E0F0000}"/>
    <cellStyle name="Comma 5 2 3" xfId="3993" xr:uid="{00000000-0005-0000-0000-00007F0F0000}"/>
    <cellStyle name="Comma 5 2 4" xfId="3994" xr:uid="{00000000-0005-0000-0000-0000800F0000}"/>
    <cellStyle name="Comma 5 2 5" xfId="3995" xr:uid="{00000000-0005-0000-0000-0000810F0000}"/>
    <cellStyle name="Comma 5 3" xfId="3996" xr:uid="{00000000-0005-0000-0000-0000820F0000}"/>
    <cellStyle name="Comma 5 3 2" xfId="3997" xr:uid="{00000000-0005-0000-0000-0000830F0000}"/>
    <cellStyle name="Comma 5 3 2 2" xfId="3998" xr:uid="{00000000-0005-0000-0000-0000840F0000}"/>
    <cellStyle name="Comma 5 3 2 3" xfId="3999" xr:uid="{00000000-0005-0000-0000-0000850F0000}"/>
    <cellStyle name="Comma 5 3 3" xfId="4000" xr:uid="{00000000-0005-0000-0000-0000860F0000}"/>
    <cellStyle name="Comma 5 3 3 2" xfId="4001" xr:uid="{00000000-0005-0000-0000-0000870F0000}"/>
    <cellStyle name="Comma 5 3 3 3" xfId="4002" xr:uid="{00000000-0005-0000-0000-0000880F0000}"/>
    <cellStyle name="Comma 5 3 4" xfId="4003" xr:uid="{00000000-0005-0000-0000-0000890F0000}"/>
    <cellStyle name="Comma 5 3 4 2" xfId="4004" xr:uid="{00000000-0005-0000-0000-00008A0F0000}"/>
    <cellStyle name="Comma 5 3 4 3" xfId="4005" xr:uid="{00000000-0005-0000-0000-00008B0F0000}"/>
    <cellStyle name="Comma 5 3 5" xfId="4006" xr:uid="{00000000-0005-0000-0000-00008C0F0000}"/>
    <cellStyle name="Comma 5 3 5 2" xfId="4007" xr:uid="{00000000-0005-0000-0000-00008D0F0000}"/>
    <cellStyle name="Comma 5 3 5 3" xfId="4008" xr:uid="{00000000-0005-0000-0000-00008E0F0000}"/>
    <cellStyle name="Comma 5 3 6" xfId="4009" xr:uid="{00000000-0005-0000-0000-00008F0F0000}"/>
    <cellStyle name="Comma 5 3 7" xfId="4010" xr:uid="{00000000-0005-0000-0000-0000900F0000}"/>
    <cellStyle name="Comma 5 4" xfId="4011" xr:uid="{00000000-0005-0000-0000-0000910F0000}"/>
    <cellStyle name="Comma 5 4 2" xfId="4012" xr:uid="{00000000-0005-0000-0000-0000920F0000}"/>
    <cellStyle name="Comma 5 4 2 2" xfId="4013" xr:uid="{00000000-0005-0000-0000-0000930F0000}"/>
    <cellStyle name="Comma 5 4 3" xfId="4014" xr:uid="{00000000-0005-0000-0000-0000940F0000}"/>
    <cellStyle name="Comma 5 4 4" xfId="4015" xr:uid="{00000000-0005-0000-0000-0000950F0000}"/>
    <cellStyle name="Comma 5 5" xfId="4016" xr:uid="{00000000-0005-0000-0000-0000960F0000}"/>
    <cellStyle name="Comma 5 5 2" xfId="4017" xr:uid="{00000000-0005-0000-0000-0000970F0000}"/>
    <cellStyle name="Comma 5 5 2 2" xfId="4018" xr:uid="{00000000-0005-0000-0000-0000980F0000}"/>
    <cellStyle name="Comma 5 5 3" xfId="4019" xr:uid="{00000000-0005-0000-0000-0000990F0000}"/>
    <cellStyle name="Comma 5 5 4" xfId="4020" xr:uid="{00000000-0005-0000-0000-00009A0F0000}"/>
    <cellStyle name="Comma 5 6" xfId="4021" xr:uid="{00000000-0005-0000-0000-00009B0F0000}"/>
    <cellStyle name="Comma 5 6 2" xfId="4022" xr:uid="{00000000-0005-0000-0000-00009C0F0000}"/>
    <cellStyle name="Comma 5 6 2 2" xfId="4023" xr:uid="{00000000-0005-0000-0000-00009D0F0000}"/>
    <cellStyle name="Comma 5 6 3" xfId="4024" xr:uid="{00000000-0005-0000-0000-00009E0F0000}"/>
    <cellStyle name="Comma 5 6 4" xfId="4025" xr:uid="{00000000-0005-0000-0000-00009F0F0000}"/>
    <cellStyle name="Comma 5 7" xfId="4026" xr:uid="{00000000-0005-0000-0000-0000A00F0000}"/>
    <cellStyle name="Comma 5 7 2" xfId="4027" xr:uid="{00000000-0005-0000-0000-0000A10F0000}"/>
    <cellStyle name="Comma 5 7 2 2" xfId="4028" xr:uid="{00000000-0005-0000-0000-0000A20F0000}"/>
    <cellStyle name="Comma 5 7 3" xfId="4029" xr:uid="{00000000-0005-0000-0000-0000A30F0000}"/>
    <cellStyle name="Comma 5 7 4" xfId="4030" xr:uid="{00000000-0005-0000-0000-0000A40F0000}"/>
    <cellStyle name="Comma 5 8" xfId="4031" xr:uid="{00000000-0005-0000-0000-0000A50F0000}"/>
    <cellStyle name="Comma 5 8 2" xfId="4032" xr:uid="{00000000-0005-0000-0000-0000A60F0000}"/>
    <cellStyle name="Comma 5 8 2 2" xfId="4033" xr:uid="{00000000-0005-0000-0000-0000A70F0000}"/>
    <cellStyle name="Comma 5 8 3" xfId="4034" xr:uid="{00000000-0005-0000-0000-0000A80F0000}"/>
    <cellStyle name="Comma 5 8 4" xfId="4035" xr:uid="{00000000-0005-0000-0000-0000A90F0000}"/>
    <cellStyle name="Comma 50" xfId="4036" xr:uid="{00000000-0005-0000-0000-0000AA0F0000}"/>
    <cellStyle name="Comma 50 2" xfId="4037" xr:uid="{00000000-0005-0000-0000-0000AB0F0000}"/>
    <cellStyle name="Comma 50 2 2" xfId="4038" xr:uid="{00000000-0005-0000-0000-0000AC0F0000}"/>
    <cellStyle name="Comma 50 3" xfId="4039" xr:uid="{00000000-0005-0000-0000-0000AD0F0000}"/>
    <cellStyle name="Comma 50 4" xfId="4040" xr:uid="{00000000-0005-0000-0000-0000AE0F0000}"/>
    <cellStyle name="Comma 50 5" xfId="4041" xr:uid="{00000000-0005-0000-0000-0000AF0F0000}"/>
    <cellStyle name="Comma 50 6" xfId="4042" xr:uid="{00000000-0005-0000-0000-0000B00F0000}"/>
    <cellStyle name="Comma 50 7" xfId="4043" xr:uid="{00000000-0005-0000-0000-0000B10F0000}"/>
    <cellStyle name="Comma 51" xfId="4044" xr:uid="{00000000-0005-0000-0000-0000B20F0000}"/>
    <cellStyle name="Comma 51 2" xfId="4045" xr:uid="{00000000-0005-0000-0000-0000B30F0000}"/>
    <cellStyle name="Comma 51 2 2" xfId="4046" xr:uid="{00000000-0005-0000-0000-0000B40F0000}"/>
    <cellStyle name="Comma 51 3" xfId="4047" xr:uid="{00000000-0005-0000-0000-0000B50F0000}"/>
    <cellStyle name="Comma 51 4" xfId="4048" xr:uid="{00000000-0005-0000-0000-0000B60F0000}"/>
    <cellStyle name="Comma 51 5" xfId="4049" xr:uid="{00000000-0005-0000-0000-0000B70F0000}"/>
    <cellStyle name="Comma 51 6" xfId="4050" xr:uid="{00000000-0005-0000-0000-0000B80F0000}"/>
    <cellStyle name="Comma 51 7" xfId="4051" xr:uid="{00000000-0005-0000-0000-0000B90F0000}"/>
    <cellStyle name="Comma 52" xfId="4052" xr:uid="{00000000-0005-0000-0000-0000BA0F0000}"/>
    <cellStyle name="Comma 52 2" xfId="4053" xr:uid="{00000000-0005-0000-0000-0000BB0F0000}"/>
    <cellStyle name="Comma 52 2 2" xfId="4054" xr:uid="{00000000-0005-0000-0000-0000BC0F0000}"/>
    <cellStyle name="Comma 52 3" xfId="4055" xr:uid="{00000000-0005-0000-0000-0000BD0F0000}"/>
    <cellStyle name="Comma 52 4" xfId="4056" xr:uid="{00000000-0005-0000-0000-0000BE0F0000}"/>
    <cellStyle name="Comma 52 5" xfId="4057" xr:uid="{00000000-0005-0000-0000-0000BF0F0000}"/>
    <cellStyle name="Comma 52 6" xfId="4058" xr:uid="{00000000-0005-0000-0000-0000C00F0000}"/>
    <cellStyle name="Comma 52 7" xfId="4059" xr:uid="{00000000-0005-0000-0000-0000C10F0000}"/>
    <cellStyle name="Comma 53" xfId="4060" xr:uid="{00000000-0005-0000-0000-0000C20F0000}"/>
    <cellStyle name="Comma 53 2" xfId="4061" xr:uid="{00000000-0005-0000-0000-0000C30F0000}"/>
    <cellStyle name="Comma 53 2 2" xfId="4062" xr:uid="{00000000-0005-0000-0000-0000C40F0000}"/>
    <cellStyle name="Comma 53 3" xfId="4063" xr:uid="{00000000-0005-0000-0000-0000C50F0000}"/>
    <cellStyle name="Comma 53 4" xfId="4064" xr:uid="{00000000-0005-0000-0000-0000C60F0000}"/>
    <cellStyle name="Comma 53 5" xfId="4065" xr:uid="{00000000-0005-0000-0000-0000C70F0000}"/>
    <cellStyle name="Comma 53 6" xfId="4066" xr:uid="{00000000-0005-0000-0000-0000C80F0000}"/>
    <cellStyle name="Comma 53 7" xfId="4067" xr:uid="{00000000-0005-0000-0000-0000C90F0000}"/>
    <cellStyle name="Comma 54" xfId="4068" xr:uid="{00000000-0005-0000-0000-0000CA0F0000}"/>
    <cellStyle name="Comma 54 2" xfId="4069" xr:uid="{00000000-0005-0000-0000-0000CB0F0000}"/>
    <cellStyle name="Comma 54 2 2" xfId="4070" xr:uid="{00000000-0005-0000-0000-0000CC0F0000}"/>
    <cellStyle name="Comma 54 3" xfId="4071" xr:uid="{00000000-0005-0000-0000-0000CD0F0000}"/>
    <cellStyle name="Comma 54 4" xfId="4072" xr:uid="{00000000-0005-0000-0000-0000CE0F0000}"/>
    <cellStyle name="Comma 54 5" xfId="4073" xr:uid="{00000000-0005-0000-0000-0000CF0F0000}"/>
    <cellStyle name="Comma 54 6" xfId="4074" xr:uid="{00000000-0005-0000-0000-0000D00F0000}"/>
    <cellStyle name="Comma 54 7" xfId="4075" xr:uid="{00000000-0005-0000-0000-0000D10F0000}"/>
    <cellStyle name="Comma 55" xfId="4076" xr:uid="{00000000-0005-0000-0000-0000D20F0000}"/>
    <cellStyle name="Comma 55 2" xfId="4077" xr:uid="{00000000-0005-0000-0000-0000D30F0000}"/>
    <cellStyle name="Comma 55 2 2" xfId="4078" xr:uid="{00000000-0005-0000-0000-0000D40F0000}"/>
    <cellStyle name="Comma 55 3" xfId="4079" xr:uid="{00000000-0005-0000-0000-0000D50F0000}"/>
    <cellStyle name="Comma 55 4" xfId="4080" xr:uid="{00000000-0005-0000-0000-0000D60F0000}"/>
    <cellStyle name="Comma 55 5" xfId="4081" xr:uid="{00000000-0005-0000-0000-0000D70F0000}"/>
    <cellStyle name="Comma 55 6" xfId="4082" xr:uid="{00000000-0005-0000-0000-0000D80F0000}"/>
    <cellStyle name="Comma 55 7" xfId="4083" xr:uid="{00000000-0005-0000-0000-0000D90F0000}"/>
    <cellStyle name="Comma 56" xfId="4084" xr:uid="{00000000-0005-0000-0000-0000DA0F0000}"/>
    <cellStyle name="Comma 56 2" xfId="4085" xr:uid="{00000000-0005-0000-0000-0000DB0F0000}"/>
    <cellStyle name="Comma 56 2 2" xfId="4086" xr:uid="{00000000-0005-0000-0000-0000DC0F0000}"/>
    <cellStyle name="Comma 56 3" xfId="4087" xr:uid="{00000000-0005-0000-0000-0000DD0F0000}"/>
    <cellStyle name="Comma 56 4" xfId="4088" xr:uid="{00000000-0005-0000-0000-0000DE0F0000}"/>
    <cellStyle name="Comma 56 5" xfId="4089" xr:uid="{00000000-0005-0000-0000-0000DF0F0000}"/>
    <cellStyle name="Comma 56 6" xfId="4090" xr:uid="{00000000-0005-0000-0000-0000E00F0000}"/>
    <cellStyle name="Comma 56 7" xfId="4091" xr:uid="{00000000-0005-0000-0000-0000E10F0000}"/>
    <cellStyle name="Comma 57" xfId="4092" xr:uid="{00000000-0005-0000-0000-0000E20F0000}"/>
    <cellStyle name="Comma 57 2" xfId="4093" xr:uid="{00000000-0005-0000-0000-0000E30F0000}"/>
    <cellStyle name="Comma 57 2 2" xfId="4094" xr:uid="{00000000-0005-0000-0000-0000E40F0000}"/>
    <cellStyle name="Comma 57 3" xfId="4095" xr:uid="{00000000-0005-0000-0000-0000E50F0000}"/>
    <cellStyle name="Comma 57 4" xfId="4096" xr:uid="{00000000-0005-0000-0000-0000E60F0000}"/>
    <cellStyle name="Comma 57 5" xfId="4097" xr:uid="{00000000-0005-0000-0000-0000E70F0000}"/>
    <cellStyle name="Comma 57 6" xfId="4098" xr:uid="{00000000-0005-0000-0000-0000E80F0000}"/>
    <cellStyle name="Comma 57 7" xfId="4099" xr:uid="{00000000-0005-0000-0000-0000E90F0000}"/>
    <cellStyle name="Comma 58" xfId="4100" xr:uid="{00000000-0005-0000-0000-0000EA0F0000}"/>
    <cellStyle name="Comma 58 2" xfId="4101" xr:uid="{00000000-0005-0000-0000-0000EB0F0000}"/>
    <cellStyle name="Comma 58 2 2" xfId="4102" xr:uid="{00000000-0005-0000-0000-0000EC0F0000}"/>
    <cellStyle name="Comma 58 3" xfId="4103" xr:uid="{00000000-0005-0000-0000-0000ED0F0000}"/>
    <cellStyle name="Comma 58 4" xfId="4104" xr:uid="{00000000-0005-0000-0000-0000EE0F0000}"/>
    <cellStyle name="Comma 58 5" xfId="4105" xr:uid="{00000000-0005-0000-0000-0000EF0F0000}"/>
    <cellStyle name="Comma 58 6" xfId="4106" xr:uid="{00000000-0005-0000-0000-0000F00F0000}"/>
    <cellStyle name="Comma 58 7" xfId="4107" xr:uid="{00000000-0005-0000-0000-0000F10F0000}"/>
    <cellStyle name="Comma 59" xfId="4108" xr:uid="{00000000-0005-0000-0000-0000F20F0000}"/>
    <cellStyle name="Comma 59 2" xfId="4109" xr:uid="{00000000-0005-0000-0000-0000F30F0000}"/>
    <cellStyle name="Comma 59 2 2" xfId="4110" xr:uid="{00000000-0005-0000-0000-0000F40F0000}"/>
    <cellStyle name="Comma 59 3" xfId="4111" xr:uid="{00000000-0005-0000-0000-0000F50F0000}"/>
    <cellStyle name="Comma 59 4" xfId="4112" xr:uid="{00000000-0005-0000-0000-0000F60F0000}"/>
    <cellStyle name="Comma 59 5" xfId="4113" xr:uid="{00000000-0005-0000-0000-0000F70F0000}"/>
    <cellStyle name="Comma 59 6" xfId="4114" xr:uid="{00000000-0005-0000-0000-0000F80F0000}"/>
    <cellStyle name="Comma 59 7" xfId="4115" xr:uid="{00000000-0005-0000-0000-0000F90F0000}"/>
    <cellStyle name="Comma 6" xfId="4116" xr:uid="{00000000-0005-0000-0000-0000FA0F0000}"/>
    <cellStyle name="Comma 6 10" xfId="4117" xr:uid="{00000000-0005-0000-0000-0000FB0F0000}"/>
    <cellStyle name="Comma 6 11" xfId="4118" xr:uid="{00000000-0005-0000-0000-0000FC0F0000}"/>
    <cellStyle name="Comma 6 12" xfId="4119" xr:uid="{00000000-0005-0000-0000-0000FD0F0000}"/>
    <cellStyle name="Comma 6 12 2" xfId="4120" xr:uid="{00000000-0005-0000-0000-0000FE0F0000}"/>
    <cellStyle name="Comma 6 12 2 2" xfId="4121" xr:uid="{00000000-0005-0000-0000-0000FF0F0000}"/>
    <cellStyle name="Comma 6 12 3" xfId="4122" xr:uid="{00000000-0005-0000-0000-000000100000}"/>
    <cellStyle name="Comma 6 12 4" xfId="4123" xr:uid="{00000000-0005-0000-0000-000001100000}"/>
    <cellStyle name="Comma 6 2" xfId="4124" xr:uid="{00000000-0005-0000-0000-000002100000}"/>
    <cellStyle name="Comma 6 2 2" xfId="4125" xr:uid="{00000000-0005-0000-0000-000003100000}"/>
    <cellStyle name="Comma 6 2 2 2" xfId="4126" xr:uid="{00000000-0005-0000-0000-000004100000}"/>
    <cellStyle name="Comma 6 2 2 3" xfId="4127" xr:uid="{00000000-0005-0000-0000-000005100000}"/>
    <cellStyle name="Comma 6 2 3" xfId="4128" xr:uid="{00000000-0005-0000-0000-000006100000}"/>
    <cellStyle name="Comma 6 2 3 2" xfId="4129" xr:uid="{00000000-0005-0000-0000-000007100000}"/>
    <cellStyle name="Comma 6 2 3 3" xfId="4130" xr:uid="{00000000-0005-0000-0000-000008100000}"/>
    <cellStyle name="Comma 6 2 4" xfId="4131" xr:uid="{00000000-0005-0000-0000-000009100000}"/>
    <cellStyle name="Comma 6 2 4 2" xfId="4132" xr:uid="{00000000-0005-0000-0000-00000A100000}"/>
    <cellStyle name="Comma 6 2 4 3" xfId="4133" xr:uid="{00000000-0005-0000-0000-00000B100000}"/>
    <cellStyle name="Comma 6 2 5" xfId="4134" xr:uid="{00000000-0005-0000-0000-00000C100000}"/>
    <cellStyle name="Comma 6 2 5 2" xfId="4135" xr:uid="{00000000-0005-0000-0000-00000D100000}"/>
    <cellStyle name="Comma 6 2 5 3" xfId="4136" xr:uid="{00000000-0005-0000-0000-00000E100000}"/>
    <cellStyle name="Comma 6 2 6" xfId="4137" xr:uid="{00000000-0005-0000-0000-00000F100000}"/>
    <cellStyle name="Comma 6 2 7" xfId="4138" xr:uid="{00000000-0005-0000-0000-000010100000}"/>
    <cellStyle name="Comma 6 2 8" xfId="4139" xr:uid="{00000000-0005-0000-0000-000011100000}"/>
    <cellStyle name="Comma 6 3" xfId="4140" xr:uid="{00000000-0005-0000-0000-000012100000}"/>
    <cellStyle name="Comma 6 3 2" xfId="4141" xr:uid="{00000000-0005-0000-0000-000013100000}"/>
    <cellStyle name="Comma 6 3 3" xfId="4142" xr:uid="{00000000-0005-0000-0000-000014100000}"/>
    <cellStyle name="Comma 6 4" xfId="4143" xr:uid="{00000000-0005-0000-0000-000015100000}"/>
    <cellStyle name="Comma 6 4 2" xfId="4144" xr:uid="{00000000-0005-0000-0000-000016100000}"/>
    <cellStyle name="Comma 6 4 3" xfId="4145" xr:uid="{00000000-0005-0000-0000-000017100000}"/>
    <cellStyle name="Comma 6 5" xfId="4146" xr:uid="{00000000-0005-0000-0000-000018100000}"/>
    <cellStyle name="Comma 6 5 2" xfId="4147" xr:uid="{00000000-0005-0000-0000-000019100000}"/>
    <cellStyle name="Comma 6 5 3" xfId="4148" xr:uid="{00000000-0005-0000-0000-00001A100000}"/>
    <cellStyle name="Comma 6 6" xfId="4149" xr:uid="{00000000-0005-0000-0000-00001B100000}"/>
    <cellStyle name="Comma 6 6 2" xfId="4150" xr:uid="{00000000-0005-0000-0000-00001C100000}"/>
    <cellStyle name="Comma 6 6 3" xfId="4151" xr:uid="{00000000-0005-0000-0000-00001D100000}"/>
    <cellStyle name="Comma 6 7" xfId="4152" xr:uid="{00000000-0005-0000-0000-00001E100000}"/>
    <cellStyle name="Comma 6 8" xfId="4153" xr:uid="{00000000-0005-0000-0000-00001F100000}"/>
    <cellStyle name="Comma 6 9" xfId="4154" xr:uid="{00000000-0005-0000-0000-000020100000}"/>
    <cellStyle name="Comma 6_APBN Rekap (Jakarta24Sep) (2)" xfId="4155" xr:uid="{00000000-0005-0000-0000-000021100000}"/>
    <cellStyle name="Comma 60" xfId="4156" xr:uid="{00000000-0005-0000-0000-000022100000}"/>
    <cellStyle name="Comma 60 2" xfId="4157" xr:uid="{00000000-0005-0000-0000-000023100000}"/>
    <cellStyle name="Comma 60 2 2" xfId="4158" xr:uid="{00000000-0005-0000-0000-000024100000}"/>
    <cellStyle name="Comma 60 3" xfId="4159" xr:uid="{00000000-0005-0000-0000-000025100000}"/>
    <cellStyle name="Comma 60 4" xfId="4160" xr:uid="{00000000-0005-0000-0000-000026100000}"/>
    <cellStyle name="Comma 60 5" xfId="4161" xr:uid="{00000000-0005-0000-0000-000027100000}"/>
    <cellStyle name="Comma 60 6" xfId="4162" xr:uid="{00000000-0005-0000-0000-000028100000}"/>
    <cellStyle name="Comma 60 7" xfId="4163" xr:uid="{00000000-0005-0000-0000-000029100000}"/>
    <cellStyle name="Comma 61" xfId="4164" xr:uid="{00000000-0005-0000-0000-00002A100000}"/>
    <cellStyle name="Comma 61 2" xfId="4165" xr:uid="{00000000-0005-0000-0000-00002B100000}"/>
    <cellStyle name="Comma 61 2 2" xfId="4166" xr:uid="{00000000-0005-0000-0000-00002C100000}"/>
    <cellStyle name="Comma 61 3" xfId="4167" xr:uid="{00000000-0005-0000-0000-00002D100000}"/>
    <cellStyle name="Comma 61 4" xfId="4168" xr:uid="{00000000-0005-0000-0000-00002E100000}"/>
    <cellStyle name="Comma 61 5" xfId="4169" xr:uid="{00000000-0005-0000-0000-00002F100000}"/>
    <cellStyle name="Comma 61 6" xfId="4170" xr:uid="{00000000-0005-0000-0000-000030100000}"/>
    <cellStyle name="Comma 61 7" xfId="4171" xr:uid="{00000000-0005-0000-0000-000031100000}"/>
    <cellStyle name="Comma 62" xfId="4172" xr:uid="{00000000-0005-0000-0000-000032100000}"/>
    <cellStyle name="Comma 62 2" xfId="4173" xr:uid="{00000000-0005-0000-0000-000033100000}"/>
    <cellStyle name="Comma 62 2 2" xfId="4174" xr:uid="{00000000-0005-0000-0000-000034100000}"/>
    <cellStyle name="Comma 62 3" xfId="4175" xr:uid="{00000000-0005-0000-0000-000035100000}"/>
    <cellStyle name="Comma 62 4" xfId="4176" xr:uid="{00000000-0005-0000-0000-000036100000}"/>
    <cellStyle name="Comma 62 5" xfId="4177" xr:uid="{00000000-0005-0000-0000-000037100000}"/>
    <cellStyle name="Comma 62 6" xfId="4178" xr:uid="{00000000-0005-0000-0000-000038100000}"/>
    <cellStyle name="Comma 62 7" xfId="4179" xr:uid="{00000000-0005-0000-0000-000039100000}"/>
    <cellStyle name="Comma 63" xfId="4180" xr:uid="{00000000-0005-0000-0000-00003A100000}"/>
    <cellStyle name="Comma 63 2" xfId="4181" xr:uid="{00000000-0005-0000-0000-00003B100000}"/>
    <cellStyle name="Comma 63 2 2" xfId="4182" xr:uid="{00000000-0005-0000-0000-00003C100000}"/>
    <cellStyle name="Comma 63 3" xfId="4183" xr:uid="{00000000-0005-0000-0000-00003D100000}"/>
    <cellStyle name="Comma 63 4" xfId="4184" xr:uid="{00000000-0005-0000-0000-00003E100000}"/>
    <cellStyle name="Comma 63 5" xfId="4185" xr:uid="{00000000-0005-0000-0000-00003F100000}"/>
    <cellStyle name="Comma 63 6" xfId="4186" xr:uid="{00000000-0005-0000-0000-000040100000}"/>
    <cellStyle name="Comma 63 7" xfId="4187" xr:uid="{00000000-0005-0000-0000-000041100000}"/>
    <cellStyle name="Comma 64" xfId="4188" xr:uid="{00000000-0005-0000-0000-000042100000}"/>
    <cellStyle name="Comma 64 2" xfId="4189" xr:uid="{00000000-0005-0000-0000-000043100000}"/>
    <cellStyle name="Comma 64 2 2" xfId="4190" xr:uid="{00000000-0005-0000-0000-000044100000}"/>
    <cellStyle name="Comma 64 3" xfId="4191" xr:uid="{00000000-0005-0000-0000-000045100000}"/>
    <cellStyle name="Comma 64 4" xfId="4192" xr:uid="{00000000-0005-0000-0000-000046100000}"/>
    <cellStyle name="Comma 64 5" xfId="4193" xr:uid="{00000000-0005-0000-0000-000047100000}"/>
    <cellStyle name="Comma 64 6" xfId="4194" xr:uid="{00000000-0005-0000-0000-000048100000}"/>
    <cellStyle name="Comma 64 7" xfId="4195" xr:uid="{00000000-0005-0000-0000-000049100000}"/>
    <cellStyle name="Comma 65" xfId="4196" xr:uid="{00000000-0005-0000-0000-00004A100000}"/>
    <cellStyle name="Comma 65 2" xfId="4197" xr:uid="{00000000-0005-0000-0000-00004B100000}"/>
    <cellStyle name="Comma 65 2 2" xfId="4198" xr:uid="{00000000-0005-0000-0000-00004C100000}"/>
    <cellStyle name="Comma 65 3" xfId="4199" xr:uid="{00000000-0005-0000-0000-00004D100000}"/>
    <cellStyle name="Comma 65 4" xfId="4200" xr:uid="{00000000-0005-0000-0000-00004E100000}"/>
    <cellStyle name="Comma 65 5" xfId="4201" xr:uid="{00000000-0005-0000-0000-00004F100000}"/>
    <cellStyle name="Comma 65 6" xfId="4202" xr:uid="{00000000-0005-0000-0000-000050100000}"/>
    <cellStyle name="Comma 65 7" xfId="4203" xr:uid="{00000000-0005-0000-0000-000051100000}"/>
    <cellStyle name="Comma 66" xfId="4204" xr:uid="{00000000-0005-0000-0000-000052100000}"/>
    <cellStyle name="Comma 66 2" xfId="4205" xr:uid="{00000000-0005-0000-0000-000053100000}"/>
    <cellStyle name="Comma 66 2 2" xfId="4206" xr:uid="{00000000-0005-0000-0000-000054100000}"/>
    <cellStyle name="Comma 66 3" xfId="4207" xr:uid="{00000000-0005-0000-0000-000055100000}"/>
    <cellStyle name="Comma 66 4" xfId="4208" xr:uid="{00000000-0005-0000-0000-000056100000}"/>
    <cellStyle name="Comma 66 5" xfId="4209" xr:uid="{00000000-0005-0000-0000-000057100000}"/>
    <cellStyle name="Comma 66 6" xfId="4210" xr:uid="{00000000-0005-0000-0000-000058100000}"/>
    <cellStyle name="Comma 66 7" xfId="4211" xr:uid="{00000000-0005-0000-0000-000059100000}"/>
    <cellStyle name="Comma 67" xfId="4212" xr:uid="{00000000-0005-0000-0000-00005A100000}"/>
    <cellStyle name="Comma 67 2" xfId="4213" xr:uid="{00000000-0005-0000-0000-00005B100000}"/>
    <cellStyle name="Comma 67 2 2" xfId="4214" xr:uid="{00000000-0005-0000-0000-00005C100000}"/>
    <cellStyle name="Comma 67 2 2 2" xfId="4215" xr:uid="{00000000-0005-0000-0000-00005D100000}"/>
    <cellStyle name="Comma 67 2 2 3" xfId="4216" xr:uid="{00000000-0005-0000-0000-00005E100000}"/>
    <cellStyle name="Comma 67 2 2 4" xfId="4217" xr:uid="{00000000-0005-0000-0000-00005F100000}"/>
    <cellStyle name="Comma 67 2 2 5" xfId="4218" xr:uid="{00000000-0005-0000-0000-000060100000}"/>
    <cellStyle name="Comma 67 2 2 6" xfId="4219" xr:uid="{00000000-0005-0000-0000-000061100000}"/>
    <cellStyle name="Comma 67 2 2 7" xfId="4220" xr:uid="{00000000-0005-0000-0000-000062100000}"/>
    <cellStyle name="Comma 67 2 3" xfId="4221" xr:uid="{00000000-0005-0000-0000-000063100000}"/>
    <cellStyle name="Comma 67 2 4" xfId="4222" xr:uid="{00000000-0005-0000-0000-000064100000}"/>
    <cellStyle name="Comma 67 2 5" xfId="4223" xr:uid="{00000000-0005-0000-0000-000065100000}"/>
    <cellStyle name="Comma 67 2 6" xfId="4224" xr:uid="{00000000-0005-0000-0000-000066100000}"/>
    <cellStyle name="Comma 67 2 7" xfId="4225" xr:uid="{00000000-0005-0000-0000-000067100000}"/>
    <cellStyle name="Comma 67 2 8" xfId="4226" xr:uid="{00000000-0005-0000-0000-000068100000}"/>
    <cellStyle name="Comma 67 3" xfId="4227" xr:uid="{00000000-0005-0000-0000-000069100000}"/>
    <cellStyle name="Comma 67 4" xfId="4228" xr:uid="{00000000-0005-0000-0000-00006A100000}"/>
    <cellStyle name="Comma 67 5" xfId="4229" xr:uid="{00000000-0005-0000-0000-00006B100000}"/>
    <cellStyle name="Comma 67 6" xfId="4230" xr:uid="{00000000-0005-0000-0000-00006C100000}"/>
    <cellStyle name="Comma 67 7" xfId="4231" xr:uid="{00000000-0005-0000-0000-00006D100000}"/>
    <cellStyle name="Comma 67 8" xfId="4232" xr:uid="{00000000-0005-0000-0000-00006E100000}"/>
    <cellStyle name="Comma 68" xfId="4233" xr:uid="{00000000-0005-0000-0000-00006F100000}"/>
    <cellStyle name="Comma 68 10" xfId="4234" xr:uid="{00000000-0005-0000-0000-000070100000}"/>
    <cellStyle name="Comma 68 2" xfId="4235" xr:uid="{00000000-0005-0000-0000-000071100000}"/>
    <cellStyle name="Comma 68 2 2" xfId="4236" xr:uid="{00000000-0005-0000-0000-000072100000}"/>
    <cellStyle name="Comma 68 2 3" xfId="4237" xr:uid="{00000000-0005-0000-0000-000073100000}"/>
    <cellStyle name="Comma 68 2 4" xfId="4238" xr:uid="{00000000-0005-0000-0000-000074100000}"/>
    <cellStyle name="Comma 68 2 5" xfId="4239" xr:uid="{00000000-0005-0000-0000-000075100000}"/>
    <cellStyle name="Comma 68 2 6" xfId="4240" xr:uid="{00000000-0005-0000-0000-000076100000}"/>
    <cellStyle name="Comma 68 2 7" xfId="4241" xr:uid="{00000000-0005-0000-0000-000077100000}"/>
    <cellStyle name="Comma 68 3" xfId="4242" xr:uid="{00000000-0005-0000-0000-000078100000}"/>
    <cellStyle name="Comma 68 4" xfId="4243" xr:uid="{00000000-0005-0000-0000-000079100000}"/>
    <cellStyle name="Comma 68 5" xfId="4244" xr:uid="{00000000-0005-0000-0000-00007A100000}"/>
    <cellStyle name="Comma 68 6" xfId="4245" xr:uid="{00000000-0005-0000-0000-00007B100000}"/>
    <cellStyle name="Comma 68 7" xfId="4246" xr:uid="{00000000-0005-0000-0000-00007C100000}"/>
    <cellStyle name="Comma 68 8" xfId="4247" xr:uid="{00000000-0005-0000-0000-00007D100000}"/>
    <cellStyle name="Comma 68 9" xfId="4248" xr:uid="{00000000-0005-0000-0000-00007E100000}"/>
    <cellStyle name="Comma 69" xfId="4249" xr:uid="{00000000-0005-0000-0000-00007F100000}"/>
    <cellStyle name="Comma 69 2" xfId="4250" xr:uid="{00000000-0005-0000-0000-000080100000}"/>
    <cellStyle name="Comma 69 2 2" xfId="4251" xr:uid="{00000000-0005-0000-0000-000081100000}"/>
    <cellStyle name="Comma 69 3" xfId="4252" xr:uid="{00000000-0005-0000-0000-000082100000}"/>
    <cellStyle name="Comma 69 4" xfId="4253" xr:uid="{00000000-0005-0000-0000-000083100000}"/>
    <cellStyle name="Comma 69 5" xfId="4254" xr:uid="{00000000-0005-0000-0000-000084100000}"/>
    <cellStyle name="Comma 69 6" xfId="4255" xr:uid="{00000000-0005-0000-0000-000085100000}"/>
    <cellStyle name="Comma 69 7" xfId="4256" xr:uid="{00000000-0005-0000-0000-000086100000}"/>
    <cellStyle name="Comma 69 8" xfId="4257" xr:uid="{00000000-0005-0000-0000-000087100000}"/>
    <cellStyle name="Comma 69 9" xfId="4258" xr:uid="{00000000-0005-0000-0000-000088100000}"/>
    <cellStyle name="Comma 7" xfId="4259" xr:uid="{00000000-0005-0000-0000-000089100000}"/>
    <cellStyle name="Comma 7 2" xfId="4260" xr:uid="{00000000-0005-0000-0000-00008A100000}"/>
    <cellStyle name="Comma 7 2 2" xfId="4261" xr:uid="{00000000-0005-0000-0000-00008B100000}"/>
    <cellStyle name="Comma 7 2 3" xfId="4262" xr:uid="{00000000-0005-0000-0000-00008C100000}"/>
    <cellStyle name="Comma 7 2 4" xfId="4263" xr:uid="{00000000-0005-0000-0000-00008D100000}"/>
    <cellStyle name="Comma 7 2 5" xfId="4264" xr:uid="{00000000-0005-0000-0000-00008E100000}"/>
    <cellStyle name="Comma 7 3" xfId="4265" xr:uid="{00000000-0005-0000-0000-00008F100000}"/>
    <cellStyle name="Comma 7 3 2" xfId="4266" xr:uid="{00000000-0005-0000-0000-000090100000}"/>
    <cellStyle name="Comma 7 3 3" xfId="4267" xr:uid="{00000000-0005-0000-0000-000091100000}"/>
    <cellStyle name="Comma 7 4" xfId="4268" xr:uid="{00000000-0005-0000-0000-000092100000}"/>
    <cellStyle name="Comma 7 4 2" xfId="4269" xr:uid="{00000000-0005-0000-0000-000093100000}"/>
    <cellStyle name="Comma 7 4 3" xfId="4270" xr:uid="{00000000-0005-0000-0000-000094100000}"/>
    <cellStyle name="Comma 7 5" xfId="4271" xr:uid="{00000000-0005-0000-0000-000095100000}"/>
    <cellStyle name="Comma 7 5 2" xfId="4272" xr:uid="{00000000-0005-0000-0000-000096100000}"/>
    <cellStyle name="Comma 7 5 3" xfId="4273" xr:uid="{00000000-0005-0000-0000-000097100000}"/>
    <cellStyle name="Comma 7 6" xfId="4274" xr:uid="{00000000-0005-0000-0000-000098100000}"/>
    <cellStyle name="Comma 7 7" xfId="4275" xr:uid="{00000000-0005-0000-0000-000099100000}"/>
    <cellStyle name="Comma 7 8" xfId="4276" xr:uid="{00000000-0005-0000-0000-00009A100000}"/>
    <cellStyle name="Comma 7 9" xfId="4277" xr:uid="{00000000-0005-0000-0000-00009B100000}"/>
    <cellStyle name="Comma 70" xfId="4278" xr:uid="{00000000-0005-0000-0000-00009C100000}"/>
    <cellStyle name="Comma 70 2" xfId="4279" xr:uid="{00000000-0005-0000-0000-00009D100000}"/>
    <cellStyle name="Comma 70 2 2" xfId="4280" xr:uid="{00000000-0005-0000-0000-00009E100000}"/>
    <cellStyle name="Comma 70 3" xfId="4281" xr:uid="{00000000-0005-0000-0000-00009F100000}"/>
    <cellStyle name="Comma 70 4" xfId="4282" xr:uid="{00000000-0005-0000-0000-0000A0100000}"/>
    <cellStyle name="Comma 70 5" xfId="4283" xr:uid="{00000000-0005-0000-0000-0000A1100000}"/>
    <cellStyle name="Comma 70 6" xfId="4284" xr:uid="{00000000-0005-0000-0000-0000A2100000}"/>
    <cellStyle name="Comma 70 7" xfId="4285" xr:uid="{00000000-0005-0000-0000-0000A3100000}"/>
    <cellStyle name="Comma 70 8" xfId="4286" xr:uid="{00000000-0005-0000-0000-0000A4100000}"/>
    <cellStyle name="Comma 71" xfId="4287" xr:uid="{00000000-0005-0000-0000-0000A5100000}"/>
    <cellStyle name="Comma 71 2" xfId="4288" xr:uid="{00000000-0005-0000-0000-0000A6100000}"/>
    <cellStyle name="Comma 71 2 2" xfId="4289" xr:uid="{00000000-0005-0000-0000-0000A7100000}"/>
    <cellStyle name="Comma 71 3" xfId="4290" xr:uid="{00000000-0005-0000-0000-0000A8100000}"/>
    <cellStyle name="Comma 71 4" xfId="4291" xr:uid="{00000000-0005-0000-0000-0000A9100000}"/>
    <cellStyle name="Comma 71 5" xfId="4292" xr:uid="{00000000-0005-0000-0000-0000AA100000}"/>
    <cellStyle name="Comma 71 6" xfId="4293" xr:uid="{00000000-0005-0000-0000-0000AB100000}"/>
    <cellStyle name="Comma 71 7" xfId="4294" xr:uid="{00000000-0005-0000-0000-0000AC100000}"/>
    <cellStyle name="Comma 72" xfId="4295" xr:uid="{00000000-0005-0000-0000-0000AD100000}"/>
    <cellStyle name="Comma 72 2" xfId="4296" xr:uid="{00000000-0005-0000-0000-0000AE100000}"/>
    <cellStyle name="Comma 72 2 2" xfId="4297" xr:uid="{00000000-0005-0000-0000-0000AF100000}"/>
    <cellStyle name="Comma 72 3" xfId="4298" xr:uid="{00000000-0005-0000-0000-0000B0100000}"/>
    <cellStyle name="Comma 72 4" xfId="4299" xr:uid="{00000000-0005-0000-0000-0000B1100000}"/>
    <cellStyle name="Comma 73" xfId="4300" xr:uid="{00000000-0005-0000-0000-0000B2100000}"/>
    <cellStyle name="Comma 73 2" xfId="4301" xr:uid="{00000000-0005-0000-0000-0000B3100000}"/>
    <cellStyle name="Comma 73 2 2" xfId="4302" xr:uid="{00000000-0005-0000-0000-0000B4100000}"/>
    <cellStyle name="Comma 73 3" xfId="4303" xr:uid="{00000000-0005-0000-0000-0000B5100000}"/>
    <cellStyle name="Comma 73 4" xfId="4304" xr:uid="{00000000-0005-0000-0000-0000B6100000}"/>
    <cellStyle name="Comma 74" xfId="4305" xr:uid="{00000000-0005-0000-0000-0000B7100000}"/>
    <cellStyle name="Comma 74 2" xfId="4306" xr:uid="{00000000-0005-0000-0000-0000B8100000}"/>
    <cellStyle name="Comma 74 2 2" xfId="4307" xr:uid="{00000000-0005-0000-0000-0000B9100000}"/>
    <cellStyle name="Comma 74 3" xfId="4308" xr:uid="{00000000-0005-0000-0000-0000BA100000}"/>
    <cellStyle name="Comma 74 4" xfId="4309" xr:uid="{00000000-0005-0000-0000-0000BB100000}"/>
    <cellStyle name="Comma 75" xfId="4310" xr:uid="{00000000-0005-0000-0000-0000BC100000}"/>
    <cellStyle name="Comma 75 2" xfId="4311" xr:uid="{00000000-0005-0000-0000-0000BD100000}"/>
    <cellStyle name="Comma 75 2 2" xfId="4312" xr:uid="{00000000-0005-0000-0000-0000BE100000}"/>
    <cellStyle name="Comma 75 3" xfId="4313" xr:uid="{00000000-0005-0000-0000-0000BF100000}"/>
    <cellStyle name="Comma 75 4" xfId="4314" xr:uid="{00000000-0005-0000-0000-0000C0100000}"/>
    <cellStyle name="Comma 76" xfId="4315" xr:uid="{00000000-0005-0000-0000-0000C1100000}"/>
    <cellStyle name="Comma 76 2" xfId="4316" xr:uid="{00000000-0005-0000-0000-0000C2100000}"/>
    <cellStyle name="Comma 76 2 2" xfId="4317" xr:uid="{00000000-0005-0000-0000-0000C3100000}"/>
    <cellStyle name="Comma 76 3" xfId="4318" xr:uid="{00000000-0005-0000-0000-0000C4100000}"/>
    <cellStyle name="Comma 76 4" xfId="4319" xr:uid="{00000000-0005-0000-0000-0000C5100000}"/>
    <cellStyle name="Comma 77" xfId="4320" xr:uid="{00000000-0005-0000-0000-0000C6100000}"/>
    <cellStyle name="Comma 77 2" xfId="4321" xr:uid="{00000000-0005-0000-0000-0000C7100000}"/>
    <cellStyle name="Comma 77 2 2" xfId="4322" xr:uid="{00000000-0005-0000-0000-0000C8100000}"/>
    <cellStyle name="Comma 77 3" xfId="4323" xr:uid="{00000000-0005-0000-0000-0000C9100000}"/>
    <cellStyle name="Comma 77 4" xfId="4324" xr:uid="{00000000-0005-0000-0000-0000CA100000}"/>
    <cellStyle name="Comma 78" xfId="4325" xr:uid="{00000000-0005-0000-0000-0000CB100000}"/>
    <cellStyle name="Comma 78 2" xfId="4326" xr:uid="{00000000-0005-0000-0000-0000CC100000}"/>
    <cellStyle name="Comma 78 2 2" xfId="4327" xr:uid="{00000000-0005-0000-0000-0000CD100000}"/>
    <cellStyle name="Comma 78 3" xfId="4328" xr:uid="{00000000-0005-0000-0000-0000CE100000}"/>
    <cellStyle name="Comma 78 4" xfId="4329" xr:uid="{00000000-0005-0000-0000-0000CF100000}"/>
    <cellStyle name="Comma 79" xfId="4330" xr:uid="{00000000-0005-0000-0000-0000D0100000}"/>
    <cellStyle name="Comma 79 2" xfId="4331" xr:uid="{00000000-0005-0000-0000-0000D1100000}"/>
    <cellStyle name="Comma 79 2 2" xfId="4332" xr:uid="{00000000-0005-0000-0000-0000D2100000}"/>
    <cellStyle name="Comma 79 3" xfId="4333" xr:uid="{00000000-0005-0000-0000-0000D3100000}"/>
    <cellStyle name="Comma 79 4" xfId="4334" xr:uid="{00000000-0005-0000-0000-0000D4100000}"/>
    <cellStyle name="Comma 8" xfId="4335" xr:uid="{00000000-0005-0000-0000-0000D5100000}"/>
    <cellStyle name="Comma 8 10" xfId="4336" xr:uid="{00000000-0005-0000-0000-0000D6100000}"/>
    <cellStyle name="Comma 8 10 2" xfId="4337" xr:uid="{00000000-0005-0000-0000-0000D7100000}"/>
    <cellStyle name="Comma 8 10 2 2" xfId="4338" xr:uid="{00000000-0005-0000-0000-0000D8100000}"/>
    <cellStyle name="Comma 8 10 3" xfId="4339" xr:uid="{00000000-0005-0000-0000-0000D9100000}"/>
    <cellStyle name="Comma 8 10 4" xfId="4340" xr:uid="{00000000-0005-0000-0000-0000DA100000}"/>
    <cellStyle name="Comma 8 11" xfId="4341" xr:uid="{00000000-0005-0000-0000-0000DB100000}"/>
    <cellStyle name="Comma 8 2" xfId="4342" xr:uid="{00000000-0005-0000-0000-0000DC100000}"/>
    <cellStyle name="Comma 8 2 2" xfId="4343" xr:uid="{00000000-0005-0000-0000-0000DD100000}"/>
    <cellStyle name="Comma 8 2 2 2" xfId="4344" xr:uid="{00000000-0005-0000-0000-0000DE100000}"/>
    <cellStyle name="Comma 8 2 2 3" xfId="4345" xr:uid="{00000000-0005-0000-0000-0000DF100000}"/>
    <cellStyle name="Comma 8 2 2 4" xfId="4346" xr:uid="{00000000-0005-0000-0000-0000E0100000}"/>
    <cellStyle name="Comma 8 2 2 5" xfId="4347" xr:uid="{00000000-0005-0000-0000-0000E1100000}"/>
    <cellStyle name="Comma 8 2 2 5 2" xfId="4348" xr:uid="{00000000-0005-0000-0000-0000E2100000}"/>
    <cellStyle name="Comma 8 2 2 6" xfId="4349" xr:uid="{00000000-0005-0000-0000-0000E3100000}"/>
    <cellStyle name="Comma 8 2 2 7" xfId="4350" xr:uid="{00000000-0005-0000-0000-0000E4100000}"/>
    <cellStyle name="Comma 8 2 3" xfId="4351" xr:uid="{00000000-0005-0000-0000-0000E5100000}"/>
    <cellStyle name="Comma 8 2 3 2" xfId="4352" xr:uid="{00000000-0005-0000-0000-0000E6100000}"/>
    <cellStyle name="Comma 8 2 3 3" xfId="4353" xr:uid="{00000000-0005-0000-0000-0000E7100000}"/>
    <cellStyle name="Comma 8 2 4" xfId="4354" xr:uid="{00000000-0005-0000-0000-0000E8100000}"/>
    <cellStyle name="Comma 8 2 4 2" xfId="4355" xr:uid="{00000000-0005-0000-0000-0000E9100000}"/>
    <cellStyle name="Comma 8 2 4 3" xfId="4356" xr:uid="{00000000-0005-0000-0000-0000EA100000}"/>
    <cellStyle name="Comma 8 2 5" xfId="4357" xr:uid="{00000000-0005-0000-0000-0000EB100000}"/>
    <cellStyle name="Comma 8 2 5 2" xfId="4358" xr:uid="{00000000-0005-0000-0000-0000EC100000}"/>
    <cellStyle name="Comma 8 2 5 3" xfId="4359" xr:uid="{00000000-0005-0000-0000-0000ED100000}"/>
    <cellStyle name="Comma 8 2 6" xfId="4360" xr:uid="{00000000-0005-0000-0000-0000EE100000}"/>
    <cellStyle name="Comma 8 2 7" xfId="4361" xr:uid="{00000000-0005-0000-0000-0000EF100000}"/>
    <cellStyle name="Comma 8 2 8" xfId="4362" xr:uid="{00000000-0005-0000-0000-0000F0100000}"/>
    <cellStyle name="Comma 8 3" xfId="4363" xr:uid="{00000000-0005-0000-0000-0000F1100000}"/>
    <cellStyle name="Comma 8 3 2" xfId="4364" xr:uid="{00000000-0005-0000-0000-0000F2100000}"/>
    <cellStyle name="Comma 8 3 3" xfId="4365" xr:uid="{00000000-0005-0000-0000-0000F3100000}"/>
    <cellStyle name="Comma 8 4" xfId="4366" xr:uid="{00000000-0005-0000-0000-0000F4100000}"/>
    <cellStyle name="Comma 8 4 2" xfId="4367" xr:uid="{00000000-0005-0000-0000-0000F5100000}"/>
    <cellStyle name="Comma 8 4 3" xfId="4368" xr:uid="{00000000-0005-0000-0000-0000F6100000}"/>
    <cellStyle name="Comma 8 5" xfId="4369" xr:uid="{00000000-0005-0000-0000-0000F7100000}"/>
    <cellStyle name="Comma 8 5 2" xfId="4370" xr:uid="{00000000-0005-0000-0000-0000F8100000}"/>
    <cellStyle name="Comma 8 5 3" xfId="4371" xr:uid="{00000000-0005-0000-0000-0000F9100000}"/>
    <cellStyle name="Comma 8 6" xfId="4372" xr:uid="{00000000-0005-0000-0000-0000FA100000}"/>
    <cellStyle name="Comma 8 6 2" xfId="4373" xr:uid="{00000000-0005-0000-0000-0000FB100000}"/>
    <cellStyle name="Comma 8 6 3" xfId="4374" xr:uid="{00000000-0005-0000-0000-0000FC100000}"/>
    <cellStyle name="Comma 8 7" xfId="4375" xr:uid="{00000000-0005-0000-0000-0000FD100000}"/>
    <cellStyle name="Comma 8 8" xfId="4376" xr:uid="{00000000-0005-0000-0000-0000FE100000}"/>
    <cellStyle name="Comma 8 9" xfId="4377" xr:uid="{00000000-0005-0000-0000-0000FF100000}"/>
    <cellStyle name="Comma 80" xfId="4378" xr:uid="{00000000-0005-0000-0000-000000110000}"/>
    <cellStyle name="Comma 81" xfId="4379" xr:uid="{00000000-0005-0000-0000-000001110000}"/>
    <cellStyle name="Comma 82" xfId="4380" xr:uid="{00000000-0005-0000-0000-000002110000}"/>
    <cellStyle name="Comma 82 2" xfId="4381" xr:uid="{00000000-0005-0000-0000-000003110000}"/>
    <cellStyle name="Comma 83" xfId="4382" xr:uid="{00000000-0005-0000-0000-000004110000}"/>
    <cellStyle name="Comma 83 2" xfId="4383" xr:uid="{00000000-0005-0000-0000-000005110000}"/>
    <cellStyle name="Comma 84" xfId="4384" xr:uid="{00000000-0005-0000-0000-000006110000}"/>
    <cellStyle name="Comma 85" xfId="4385" xr:uid="{00000000-0005-0000-0000-000007110000}"/>
    <cellStyle name="Comma 86" xfId="4386" xr:uid="{00000000-0005-0000-0000-000008110000}"/>
    <cellStyle name="Comma 86 2" xfId="4387" xr:uid="{00000000-0005-0000-0000-000009110000}"/>
    <cellStyle name="Comma 87" xfId="4388" xr:uid="{00000000-0005-0000-0000-00000A110000}"/>
    <cellStyle name="Comma 88" xfId="4389" xr:uid="{00000000-0005-0000-0000-00000B110000}"/>
    <cellStyle name="Comma 89" xfId="4390" xr:uid="{00000000-0005-0000-0000-00000C110000}"/>
    <cellStyle name="Comma 9" xfId="4391" xr:uid="{00000000-0005-0000-0000-00000D110000}"/>
    <cellStyle name="Comma 9 2" xfId="4392" xr:uid="{00000000-0005-0000-0000-00000E110000}"/>
    <cellStyle name="Comma 9 3" xfId="4393" xr:uid="{00000000-0005-0000-0000-00000F110000}"/>
    <cellStyle name="Comma 9 3 2" xfId="4394" xr:uid="{00000000-0005-0000-0000-000010110000}"/>
    <cellStyle name="Comma 9 3 2 2" xfId="4395" xr:uid="{00000000-0005-0000-0000-000011110000}"/>
    <cellStyle name="Comma 9 3 3" xfId="4396" xr:uid="{00000000-0005-0000-0000-000012110000}"/>
    <cellStyle name="Comma 9 3 4" xfId="4397" xr:uid="{00000000-0005-0000-0000-000013110000}"/>
    <cellStyle name="Comma 9 4" xfId="4398" xr:uid="{00000000-0005-0000-0000-000014110000}"/>
    <cellStyle name="Comma 9 5" xfId="4399" xr:uid="{00000000-0005-0000-0000-000015110000}"/>
    <cellStyle name="Comma 9 6" xfId="4400" xr:uid="{00000000-0005-0000-0000-000016110000}"/>
    <cellStyle name="Comma 9 7" xfId="4401" xr:uid="{00000000-0005-0000-0000-000017110000}"/>
    <cellStyle name="Comma 90" xfId="4402" xr:uid="{00000000-0005-0000-0000-000018110000}"/>
    <cellStyle name="Comma 91" xfId="4403" xr:uid="{00000000-0005-0000-0000-000019110000}"/>
    <cellStyle name="Comma 92" xfId="4404" xr:uid="{00000000-0005-0000-0000-00001A110000}"/>
    <cellStyle name="Comma 93" xfId="4405" xr:uid="{00000000-0005-0000-0000-00001B110000}"/>
    <cellStyle name="Comma 94" xfId="4406" xr:uid="{00000000-0005-0000-0000-00001C110000}"/>
    <cellStyle name="Comma 95" xfId="4407" xr:uid="{00000000-0005-0000-0000-00001D110000}"/>
    <cellStyle name="Comma 96" xfId="4408" xr:uid="{00000000-0005-0000-0000-00001E110000}"/>
    <cellStyle name="Comma 97" xfId="4409" xr:uid="{00000000-0005-0000-0000-00001F110000}"/>
    <cellStyle name="Comma 98" xfId="4410" xr:uid="{00000000-0005-0000-0000-000020110000}"/>
    <cellStyle name="Comma 99" xfId="4411" xr:uid="{00000000-0005-0000-0000-000021110000}"/>
    <cellStyle name="Comma0" xfId="4412" xr:uid="{00000000-0005-0000-0000-000022110000}"/>
    <cellStyle name="Comma0 2" xfId="4413" xr:uid="{00000000-0005-0000-0000-000023110000}"/>
    <cellStyle name="Comma0 2 2" xfId="4414" xr:uid="{00000000-0005-0000-0000-000024110000}"/>
    <cellStyle name="Comma0 2 2 2" xfId="4415" xr:uid="{00000000-0005-0000-0000-000025110000}"/>
    <cellStyle name="Comma0 2 3" xfId="4416" xr:uid="{00000000-0005-0000-0000-000026110000}"/>
    <cellStyle name="Comma0 2 4" xfId="4417" xr:uid="{00000000-0005-0000-0000-000027110000}"/>
    <cellStyle name="Comma0 3" xfId="4418" xr:uid="{00000000-0005-0000-0000-000028110000}"/>
    <cellStyle name="Comma0 3 2" xfId="4419" xr:uid="{00000000-0005-0000-0000-000029110000}"/>
    <cellStyle name="Comma0 4" xfId="4420" xr:uid="{00000000-0005-0000-0000-00002A110000}"/>
    <cellStyle name="Comma0 5" xfId="4421" xr:uid="{00000000-0005-0000-0000-00002B110000}"/>
    <cellStyle name="Copied" xfId="4422" xr:uid="{00000000-0005-0000-0000-00002C110000}"/>
    <cellStyle name="Copied 2" xfId="4423" xr:uid="{00000000-0005-0000-0000-00002D110000}"/>
    <cellStyle name="COST1" xfId="4424" xr:uid="{00000000-0005-0000-0000-00002E110000}"/>
    <cellStyle name="COST1 2" xfId="4425" xr:uid="{00000000-0005-0000-0000-00002F110000}"/>
    <cellStyle name="Curren - Style7" xfId="4426" xr:uid="{00000000-0005-0000-0000-000030110000}"/>
    <cellStyle name="Curren - Style7 2" xfId="4427" xr:uid="{00000000-0005-0000-0000-000031110000}"/>
    <cellStyle name="Curren - Style8" xfId="4428" xr:uid="{00000000-0005-0000-0000-000032110000}"/>
    <cellStyle name="Curren - Style8 2" xfId="4429" xr:uid="{00000000-0005-0000-0000-000033110000}"/>
    <cellStyle name="Currency (0.00)" xfId="4430" xr:uid="{00000000-0005-0000-0000-000034110000}"/>
    <cellStyle name="Currency (0.00) 2" xfId="4431" xr:uid="{00000000-0005-0000-0000-000035110000}"/>
    <cellStyle name="Currency (0.00) 3" xfId="4432" xr:uid="{00000000-0005-0000-0000-000036110000}"/>
    <cellStyle name="Currency [0] 2" xfId="4433" xr:uid="{00000000-0005-0000-0000-000037110000}"/>
    <cellStyle name="Currency [0] 2 2" xfId="4434" xr:uid="{00000000-0005-0000-0000-000038110000}"/>
    <cellStyle name="Currency [0] 2 2 2" xfId="4435" xr:uid="{00000000-0005-0000-0000-000039110000}"/>
    <cellStyle name="Currency [0] 2 3" xfId="4436" xr:uid="{00000000-0005-0000-0000-00003A110000}"/>
    <cellStyle name="Currency [0] 2 4" xfId="4437" xr:uid="{00000000-0005-0000-0000-00003B110000}"/>
    <cellStyle name="Currency [0] 3" xfId="4438" xr:uid="{00000000-0005-0000-0000-00003C110000}"/>
    <cellStyle name="Currency [0] 4" xfId="4439" xr:uid="{00000000-0005-0000-0000-00003D110000}"/>
    <cellStyle name="Currency [00]" xfId="4440" xr:uid="{00000000-0005-0000-0000-00003E110000}"/>
    <cellStyle name="Currency [00] 2" xfId="4441" xr:uid="{00000000-0005-0000-0000-00003F110000}"/>
    <cellStyle name="Currency [00] 2 2" xfId="4442" xr:uid="{00000000-0005-0000-0000-000040110000}"/>
    <cellStyle name="Currency [00] 2 2 2" xfId="4443" xr:uid="{00000000-0005-0000-0000-000041110000}"/>
    <cellStyle name="Currency [00] 2 3" xfId="4444" xr:uid="{00000000-0005-0000-0000-000042110000}"/>
    <cellStyle name="Currency [00] 2 4" xfId="4445" xr:uid="{00000000-0005-0000-0000-000043110000}"/>
    <cellStyle name="Currency [00] 3" xfId="4446" xr:uid="{00000000-0005-0000-0000-000044110000}"/>
    <cellStyle name="Currency [00] 3 2" xfId="4447" xr:uid="{00000000-0005-0000-0000-000045110000}"/>
    <cellStyle name="Currency [00] 4" xfId="4448" xr:uid="{00000000-0005-0000-0000-000046110000}"/>
    <cellStyle name="Currency [00] 5" xfId="4449" xr:uid="{00000000-0005-0000-0000-000047110000}"/>
    <cellStyle name="Currency 2" xfId="4450" xr:uid="{00000000-0005-0000-0000-000048110000}"/>
    <cellStyle name="Currency 2 2" xfId="4451" xr:uid="{00000000-0005-0000-0000-000049110000}"/>
    <cellStyle name="Currency 2 2 2" xfId="4452" xr:uid="{00000000-0005-0000-0000-00004A110000}"/>
    <cellStyle name="Currency 2 3" xfId="4453" xr:uid="{00000000-0005-0000-0000-00004B110000}"/>
    <cellStyle name="Currency 3" xfId="4454" xr:uid="{00000000-0005-0000-0000-00004C110000}"/>
    <cellStyle name="Currency 3 2" xfId="4455" xr:uid="{00000000-0005-0000-0000-00004D110000}"/>
    <cellStyle name="Currency 4" xfId="4456" xr:uid="{00000000-0005-0000-0000-00004E110000}"/>
    <cellStyle name="Currency 5" xfId="4457" xr:uid="{00000000-0005-0000-0000-00004F110000}"/>
    <cellStyle name="Currency 5 2" xfId="4458" xr:uid="{00000000-0005-0000-0000-000050110000}"/>
    <cellStyle name="Currency 6" xfId="4459" xr:uid="{00000000-0005-0000-0000-000051110000}"/>
    <cellStyle name="Currency0" xfId="4460" xr:uid="{00000000-0005-0000-0000-000052110000}"/>
    <cellStyle name="Currency0 2" xfId="4461" xr:uid="{00000000-0005-0000-0000-000053110000}"/>
    <cellStyle name="Currency0 2 2" xfId="4462" xr:uid="{00000000-0005-0000-0000-000054110000}"/>
    <cellStyle name="Currency0 2 2 2" xfId="4463" xr:uid="{00000000-0005-0000-0000-000055110000}"/>
    <cellStyle name="Currency0 2 3" xfId="4464" xr:uid="{00000000-0005-0000-0000-000056110000}"/>
    <cellStyle name="Currency0 2 4" xfId="4465" xr:uid="{00000000-0005-0000-0000-000057110000}"/>
    <cellStyle name="Currency0 3" xfId="4466" xr:uid="{00000000-0005-0000-0000-000058110000}"/>
    <cellStyle name="Currency0 3 2" xfId="4467" xr:uid="{00000000-0005-0000-0000-000059110000}"/>
    <cellStyle name="Currency0 4" xfId="4468" xr:uid="{00000000-0005-0000-0000-00005A110000}"/>
    <cellStyle name="Currency0 5" xfId="4469" xr:uid="{00000000-0005-0000-0000-00005B110000}"/>
    <cellStyle name="Custom - Style1" xfId="4470" xr:uid="{00000000-0005-0000-0000-00005C110000}"/>
    <cellStyle name="Custom - Style8" xfId="4471" xr:uid="{00000000-0005-0000-0000-00005D110000}"/>
    <cellStyle name="data" xfId="4472" xr:uid="{00000000-0005-0000-0000-00005E110000}"/>
    <cellStyle name="Data   - Style2" xfId="4473" xr:uid="{00000000-0005-0000-0000-00005F110000}"/>
    <cellStyle name="Data   - Style2 10" xfId="4474" xr:uid="{00000000-0005-0000-0000-000060110000}"/>
    <cellStyle name="Data   - Style2 11" xfId="4475" xr:uid="{00000000-0005-0000-0000-000061110000}"/>
    <cellStyle name="Data   - Style2 12" xfId="4476" xr:uid="{00000000-0005-0000-0000-000062110000}"/>
    <cellStyle name="Data   - Style2 2" xfId="4477" xr:uid="{00000000-0005-0000-0000-000063110000}"/>
    <cellStyle name="Data   - Style2 3" xfId="4478" xr:uid="{00000000-0005-0000-0000-000064110000}"/>
    <cellStyle name="Data   - Style2 4" xfId="4479" xr:uid="{00000000-0005-0000-0000-000065110000}"/>
    <cellStyle name="Data   - Style2 5" xfId="4480" xr:uid="{00000000-0005-0000-0000-000066110000}"/>
    <cellStyle name="Data   - Style2 6" xfId="4481" xr:uid="{00000000-0005-0000-0000-000067110000}"/>
    <cellStyle name="Data   - Style2 7" xfId="4482" xr:uid="{00000000-0005-0000-0000-000068110000}"/>
    <cellStyle name="Data   - Style2 8" xfId="4483" xr:uid="{00000000-0005-0000-0000-000069110000}"/>
    <cellStyle name="Data   - Style2 9" xfId="4484" xr:uid="{00000000-0005-0000-0000-00006A110000}"/>
    <cellStyle name="Date" xfId="4485" xr:uid="{00000000-0005-0000-0000-00006B110000}"/>
    <cellStyle name="Date 2" xfId="4486" xr:uid="{00000000-0005-0000-0000-00006C110000}"/>
    <cellStyle name="DATE 2 2" xfId="4487" xr:uid="{00000000-0005-0000-0000-00006D110000}"/>
    <cellStyle name="DATE 2 2 2" xfId="4488" xr:uid="{00000000-0005-0000-0000-00006E110000}"/>
    <cellStyle name="DATE 2 2 2 2" xfId="4489" xr:uid="{00000000-0005-0000-0000-00006F110000}"/>
    <cellStyle name="DATE 2 2 3" xfId="4490" xr:uid="{00000000-0005-0000-0000-000070110000}"/>
    <cellStyle name="DATE 2 2 4" xfId="4491" xr:uid="{00000000-0005-0000-0000-000071110000}"/>
    <cellStyle name="DATE 3" xfId="4492" xr:uid="{00000000-0005-0000-0000-000072110000}"/>
    <cellStyle name="DATE 3 2" xfId="4493" xr:uid="{00000000-0005-0000-0000-000073110000}"/>
    <cellStyle name="DATE 3 2 2" xfId="4494" xr:uid="{00000000-0005-0000-0000-000074110000}"/>
    <cellStyle name="DATE 3 3" xfId="4495" xr:uid="{00000000-0005-0000-0000-000075110000}"/>
    <cellStyle name="DATE 3 4" xfId="4496" xr:uid="{00000000-0005-0000-0000-000076110000}"/>
    <cellStyle name="DATE 4" xfId="4497" xr:uid="{00000000-0005-0000-0000-000077110000}"/>
    <cellStyle name="DATE 4 2" xfId="4498" xr:uid="{00000000-0005-0000-0000-000078110000}"/>
    <cellStyle name="DATE 4 2 2" xfId="4499" xr:uid="{00000000-0005-0000-0000-000079110000}"/>
    <cellStyle name="DATE 4 3" xfId="4500" xr:uid="{00000000-0005-0000-0000-00007A110000}"/>
    <cellStyle name="DATE 4 4" xfId="4501" xr:uid="{00000000-0005-0000-0000-00007B110000}"/>
    <cellStyle name="DATE 5" xfId="4502" xr:uid="{00000000-0005-0000-0000-00007C110000}"/>
    <cellStyle name="DATE 5 2" xfId="4503" xr:uid="{00000000-0005-0000-0000-00007D110000}"/>
    <cellStyle name="DATE 5 2 2" xfId="4504" xr:uid="{00000000-0005-0000-0000-00007E110000}"/>
    <cellStyle name="DATE 5 3" xfId="4505" xr:uid="{00000000-0005-0000-0000-00007F110000}"/>
    <cellStyle name="DATE 5 4" xfId="4506" xr:uid="{00000000-0005-0000-0000-000080110000}"/>
    <cellStyle name="DATE 6" xfId="4507" xr:uid="{00000000-0005-0000-0000-000081110000}"/>
    <cellStyle name="DATE 6 2" xfId="4508" xr:uid="{00000000-0005-0000-0000-000082110000}"/>
    <cellStyle name="DATE 6 2 2" xfId="4509" xr:uid="{00000000-0005-0000-0000-000083110000}"/>
    <cellStyle name="DATE 6 3" xfId="4510" xr:uid="{00000000-0005-0000-0000-000084110000}"/>
    <cellStyle name="DATE 6 4" xfId="4511" xr:uid="{00000000-0005-0000-0000-000085110000}"/>
    <cellStyle name="Date Short" xfId="4512" xr:uid="{00000000-0005-0000-0000-000086110000}"/>
    <cellStyle name="Date_PALEMBANG" xfId="4513" xr:uid="{00000000-0005-0000-0000-000087110000}"/>
    <cellStyle name="date1" xfId="4514" xr:uid="{00000000-0005-0000-0000-000088110000}"/>
    <cellStyle name="date1 2" xfId="4515" xr:uid="{00000000-0005-0000-0000-000089110000}"/>
    <cellStyle name="date1 2 2" xfId="4516" xr:uid="{00000000-0005-0000-0000-00008A110000}"/>
    <cellStyle name="date1 3" xfId="4517" xr:uid="{00000000-0005-0000-0000-00008B110000}"/>
    <cellStyle name="date1 4" xfId="4518" xr:uid="{00000000-0005-0000-0000-00008C110000}"/>
    <cellStyle name="Define your own named style" xfId="4519" xr:uid="{00000000-0005-0000-0000-00008D110000}"/>
    <cellStyle name="Define your own named style 2" xfId="4520" xr:uid="{00000000-0005-0000-0000-00008E110000}"/>
    <cellStyle name="Define your own named style 3" xfId="4521" xr:uid="{00000000-0005-0000-0000-00008F110000}"/>
    <cellStyle name="Define your own named style 4" xfId="4522" xr:uid="{00000000-0005-0000-0000-000090110000}"/>
    <cellStyle name="Description" xfId="4523" xr:uid="{00000000-0005-0000-0000-000091110000}"/>
    <cellStyle name="Dezimal [0]_hcl-Tank (GB)" xfId="4524" xr:uid="{00000000-0005-0000-0000-000092110000}"/>
    <cellStyle name="Dezimal_hcl-Tank (GB)" xfId="4525" xr:uid="{00000000-0005-0000-0000-000093110000}"/>
    <cellStyle name="Draw lines around data in range" xfId="4526" xr:uid="{00000000-0005-0000-0000-000094110000}"/>
    <cellStyle name="Draw lines around data in range 10" xfId="4527" xr:uid="{00000000-0005-0000-0000-000095110000}"/>
    <cellStyle name="Draw lines around data in range 11" xfId="4528" xr:uid="{00000000-0005-0000-0000-000096110000}"/>
    <cellStyle name="Draw lines around data in range 12" xfId="4529" xr:uid="{00000000-0005-0000-0000-000097110000}"/>
    <cellStyle name="Draw lines around data in range 2" xfId="4530" xr:uid="{00000000-0005-0000-0000-000098110000}"/>
    <cellStyle name="Draw lines around data in range 3" xfId="4531" xr:uid="{00000000-0005-0000-0000-000099110000}"/>
    <cellStyle name="Draw lines around data in range 4" xfId="4532" xr:uid="{00000000-0005-0000-0000-00009A110000}"/>
    <cellStyle name="Draw lines around data in range 5" xfId="4533" xr:uid="{00000000-0005-0000-0000-00009B110000}"/>
    <cellStyle name="Draw lines around data in range 6" xfId="4534" xr:uid="{00000000-0005-0000-0000-00009C110000}"/>
    <cellStyle name="Draw lines around data in range 7" xfId="4535" xr:uid="{00000000-0005-0000-0000-00009D110000}"/>
    <cellStyle name="Draw lines around data in range 8" xfId="4536" xr:uid="{00000000-0005-0000-0000-00009E110000}"/>
    <cellStyle name="Draw lines around data in range 9" xfId="4537" xr:uid="{00000000-0005-0000-0000-00009F110000}"/>
    <cellStyle name="Draw shadow and lines within range" xfId="4538" xr:uid="{00000000-0005-0000-0000-0000A0110000}"/>
    <cellStyle name="Draw shadow and lines within range 10" xfId="4539" xr:uid="{00000000-0005-0000-0000-0000A1110000}"/>
    <cellStyle name="Draw shadow and lines within range 11" xfId="4540" xr:uid="{00000000-0005-0000-0000-0000A2110000}"/>
    <cellStyle name="Draw shadow and lines within range 12" xfId="4541" xr:uid="{00000000-0005-0000-0000-0000A3110000}"/>
    <cellStyle name="Draw shadow and lines within range 2" xfId="4542" xr:uid="{00000000-0005-0000-0000-0000A4110000}"/>
    <cellStyle name="Draw shadow and lines within range 3" xfId="4543" xr:uid="{00000000-0005-0000-0000-0000A5110000}"/>
    <cellStyle name="Draw shadow and lines within range 4" xfId="4544" xr:uid="{00000000-0005-0000-0000-0000A6110000}"/>
    <cellStyle name="Draw shadow and lines within range 5" xfId="4545" xr:uid="{00000000-0005-0000-0000-0000A7110000}"/>
    <cellStyle name="Draw shadow and lines within range 6" xfId="4546" xr:uid="{00000000-0005-0000-0000-0000A8110000}"/>
    <cellStyle name="Draw shadow and lines within range 7" xfId="4547" xr:uid="{00000000-0005-0000-0000-0000A9110000}"/>
    <cellStyle name="Draw shadow and lines within range 8" xfId="4548" xr:uid="{00000000-0005-0000-0000-0000AA110000}"/>
    <cellStyle name="Draw shadow and lines within range 9" xfId="4549" xr:uid="{00000000-0005-0000-0000-0000AB110000}"/>
    <cellStyle name="Enlarge title text, yellow on blue" xfId="4550" xr:uid="{00000000-0005-0000-0000-0000AC110000}"/>
    <cellStyle name="Enlarge title text, yellow on blue 2" xfId="4551" xr:uid="{00000000-0005-0000-0000-0000AD110000}"/>
    <cellStyle name="Enlarge title text, yellow on blue 3" xfId="4552" xr:uid="{00000000-0005-0000-0000-0000AE110000}"/>
    <cellStyle name="Enlarge title text, yellow on blue 4" xfId="4553" xr:uid="{00000000-0005-0000-0000-0000AF110000}"/>
    <cellStyle name="Enter Currency (0)" xfId="4554" xr:uid="{00000000-0005-0000-0000-0000B0110000}"/>
    <cellStyle name="Enter Currency (0) 2" xfId="4555" xr:uid="{00000000-0005-0000-0000-0000B1110000}"/>
    <cellStyle name="Enter Currency (0) 2 2" xfId="4556" xr:uid="{00000000-0005-0000-0000-0000B2110000}"/>
    <cellStyle name="Enter Currency (0) 2 2 2" xfId="4557" xr:uid="{00000000-0005-0000-0000-0000B3110000}"/>
    <cellStyle name="Enter Currency (0) 2 3" xfId="4558" xr:uid="{00000000-0005-0000-0000-0000B4110000}"/>
    <cellStyle name="Enter Currency (0) 2 4" xfId="4559" xr:uid="{00000000-0005-0000-0000-0000B5110000}"/>
    <cellStyle name="Enter Currency (0) 3" xfId="4560" xr:uid="{00000000-0005-0000-0000-0000B6110000}"/>
    <cellStyle name="Enter Currency (0) 3 2" xfId="4561" xr:uid="{00000000-0005-0000-0000-0000B7110000}"/>
    <cellStyle name="Enter Currency (0) 4" xfId="4562" xr:uid="{00000000-0005-0000-0000-0000B8110000}"/>
    <cellStyle name="Enter Currency (0) 5" xfId="4563" xr:uid="{00000000-0005-0000-0000-0000B9110000}"/>
    <cellStyle name="Enter Currency (2)" xfId="4564" xr:uid="{00000000-0005-0000-0000-0000BA110000}"/>
    <cellStyle name="Enter Currency (2) 2" xfId="4565" xr:uid="{00000000-0005-0000-0000-0000BB110000}"/>
    <cellStyle name="Enter Currency (2) 2 2" xfId="4566" xr:uid="{00000000-0005-0000-0000-0000BC110000}"/>
    <cellStyle name="Enter Currency (2) 2 2 2" xfId="4567" xr:uid="{00000000-0005-0000-0000-0000BD110000}"/>
    <cellStyle name="Enter Currency (2) 2 3" xfId="4568" xr:uid="{00000000-0005-0000-0000-0000BE110000}"/>
    <cellStyle name="Enter Currency (2) 2 4" xfId="4569" xr:uid="{00000000-0005-0000-0000-0000BF110000}"/>
    <cellStyle name="Enter Currency (2) 3" xfId="4570" xr:uid="{00000000-0005-0000-0000-0000C0110000}"/>
    <cellStyle name="Enter Currency (2) 3 2" xfId="4571" xr:uid="{00000000-0005-0000-0000-0000C1110000}"/>
    <cellStyle name="Enter Currency (2) 4" xfId="4572" xr:uid="{00000000-0005-0000-0000-0000C2110000}"/>
    <cellStyle name="Enter Currency (2) 5" xfId="4573" xr:uid="{00000000-0005-0000-0000-0000C3110000}"/>
    <cellStyle name="Enter Units (0)" xfId="4574" xr:uid="{00000000-0005-0000-0000-0000C4110000}"/>
    <cellStyle name="Enter Units (0) 2" xfId="4575" xr:uid="{00000000-0005-0000-0000-0000C5110000}"/>
    <cellStyle name="Enter Units (0) 2 2" xfId="4576" xr:uid="{00000000-0005-0000-0000-0000C6110000}"/>
    <cellStyle name="Enter Units (0) 2 2 2" xfId="4577" xr:uid="{00000000-0005-0000-0000-0000C7110000}"/>
    <cellStyle name="Enter Units (0) 2 3" xfId="4578" xr:uid="{00000000-0005-0000-0000-0000C8110000}"/>
    <cellStyle name="Enter Units (0) 2 4" xfId="4579" xr:uid="{00000000-0005-0000-0000-0000C9110000}"/>
    <cellStyle name="Enter Units (0) 3" xfId="4580" xr:uid="{00000000-0005-0000-0000-0000CA110000}"/>
    <cellStyle name="Enter Units (0) 3 2" xfId="4581" xr:uid="{00000000-0005-0000-0000-0000CB110000}"/>
    <cellStyle name="Enter Units (0) 4" xfId="4582" xr:uid="{00000000-0005-0000-0000-0000CC110000}"/>
    <cellStyle name="Enter Units (0) 5" xfId="4583" xr:uid="{00000000-0005-0000-0000-0000CD110000}"/>
    <cellStyle name="Enter Units (1)" xfId="4584" xr:uid="{00000000-0005-0000-0000-0000CE110000}"/>
    <cellStyle name="Enter Units (1) 2" xfId="4585" xr:uid="{00000000-0005-0000-0000-0000CF110000}"/>
    <cellStyle name="Enter Units (1) 2 2" xfId="4586" xr:uid="{00000000-0005-0000-0000-0000D0110000}"/>
    <cellStyle name="Enter Units (1) 2 2 2" xfId="4587" xr:uid="{00000000-0005-0000-0000-0000D1110000}"/>
    <cellStyle name="Enter Units (1) 2 3" xfId="4588" xr:uid="{00000000-0005-0000-0000-0000D2110000}"/>
    <cellStyle name="Enter Units (1) 2 4" xfId="4589" xr:uid="{00000000-0005-0000-0000-0000D3110000}"/>
    <cellStyle name="Enter Units (1) 3" xfId="4590" xr:uid="{00000000-0005-0000-0000-0000D4110000}"/>
    <cellStyle name="Enter Units (1) 3 2" xfId="4591" xr:uid="{00000000-0005-0000-0000-0000D5110000}"/>
    <cellStyle name="Enter Units (1) 4" xfId="4592" xr:uid="{00000000-0005-0000-0000-0000D6110000}"/>
    <cellStyle name="Enter Units (1) 5" xfId="4593" xr:uid="{00000000-0005-0000-0000-0000D7110000}"/>
    <cellStyle name="Enter Units (2)" xfId="4594" xr:uid="{00000000-0005-0000-0000-0000D8110000}"/>
    <cellStyle name="Enter Units (2) 2" xfId="4595" xr:uid="{00000000-0005-0000-0000-0000D9110000}"/>
    <cellStyle name="Enter Units (2) 2 2" xfId="4596" xr:uid="{00000000-0005-0000-0000-0000DA110000}"/>
    <cellStyle name="Enter Units (2) 2 2 2" xfId="4597" xr:uid="{00000000-0005-0000-0000-0000DB110000}"/>
    <cellStyle name="Enter Units (2) 2 3" xfId="4598" xr:uid="{00000000-0005-0000-0000-0000DC110000}"/>
    <cellStyle name="Enter Units (2) 2 4" xfId="4599" xr:uid="{00000000-0005-0000-0000-0000DD110000}"/>
    <cellStyle name="Enter Units (2) 3" xfId="4600" xr:uid="{00000000-0005-0000-0000-0000DE110000}"/>
    <cellStyle name="Enter Units (2) 3 2" xfId="4601" xr:uid="{00000000-0005-0000-0000-0000DF110000}"/>
    <cellStyle name="Enter Units (2) 4" xfId="4602" xr:uid="{00000000-0005-0000-0000-0000E0110000}"/>
    <cellStyle name="Enter Units (2) 5" xfId="4603" xr:uid="{00000000-0005-0000-0000-0000E1110000}"/>
    <cellStyle name="Entered" xfId="4604" xr:uid="{00000000-0005-0000-0000-0000E2110000}"/>
    <cellStyle name="Entered 2" xfId="4605" xr:uid="{00000000-0005-0000-0000-0000E3110000}"/>
    <cellStyle name="Euro" xfId="4606" xr:uid="{00000000-0005-0000-0000-0000E4110000}"/>
    <cellStyle name="Explanatory Text 2" xfId="4607" xr:uid="{00000000-0005-0000-0000-0000E5110000}"/>
    <cellStyle name="Explanatory Text 3" xfId="4608" xr:uid="{00000000-0005-0000-0000-0000E6110000}"/>
    <cellStyle name="Explanatory Text 4" xfId="4609" xr:uid="{00000000-0005-0000-0000-0000E7110000}"/>
    <cellStyle name="Explanatory Text 5" xfId="4610" xr:uid="{00000000-0005-0000-0000-0000E8110000}"/>
    <cellStyle name="Fixed" xfId="4611" xr:uid="{00000000-0005-0000-0000-0000E9110000}"/>
    <cellStyle name="Fixed 2" xfId="4612" xr:uid="{00000000-0005-0000-0000-0000EA110000}"/>
    <cellStyle name="Format a column of totals" xfId="4613" xr:uid="{00000000-0005-0000-0000-0000EB110000}"/>
    <cellStyle name="Format a column of totals 2" xfId="4614" xr:uid="{00000000-0005-0000-0000-0000EC110000}"/>
    <cellStyle name="Format a column of totals 3" xfId="4615" xr:uid="{00000000-0005-0000-0000-0000ED110000}"/>
    <cellStyle name="Format a column of totals 4" xfId="4616" xr:uid="{00000000-0005-0000-0000-0000EE110000}"/>
    <cellStyle name="Format a row of totals" xfId="4617" xr:uid="{00000000-0005-0000-0000-0000EF110000}"/>
    <cellStyle name="Format a row of totals 10" xfId="4618" xr:uid="{00000000-0005-0000-0000-0000F0110000}"/>
    <cellStyle name="Format a row of totals 11" xfId="4619" xr:uid="{00000000-0005-0000-0000-0000F1110000}"/>
    <cellStyle name="Format a row of totals 12" xfId="4620" xr:uid="{00000000-0005-0000-0000-0000F2110000}"/>
    <cellStyle name="Format a row of totals 2" xfId="4621" xr:uid="{00000000-0005-0000-0000-0000F3110000}"/>
    <cellStyle name="Format a row of totals 3" xfId="4622" xr:uid="{00000000-0005-0000-0000-0000F4110000}"/>
    <cellStyle name="Format a row of totals 4" xfId="4623" xr:uid="{00000000-0005-0000-0000-0000F5110000}"/>
    <cellStyle name="Format a row of totals 5" xfId="4624" xr:uid="{00000000-0005-0000-0000-0000F6110000}"/>
    <cellStyle name="Format a row of totals 6" xfId="4625" xr:uid="{00000000-0005-0000-0000-0000F7110000}"/>
    <cellStyle name="Format a row of totals 7" xfId="4626" xr:uid="{00000000-0005-0000-0000-0000F8110000}"/>
    <cellStyle name="Format a row of totals 8" xfId="4627" xr:uid="{00000000-0005-0000-0000-0000F9110000}"/>
    <cellStyle name="Format a row of totals 9" xfId="4628" xr:uid="{00000000-0005-0000-0000-0000FA110000}"/>
    <cellStyle name="Format text as bold, black on yellow" xfId="4629" xr:uid="{00000000-0005-0000-0000-0000FB110000}"/>
    <cellStyle name="Format text as bold, black on yellow 10" xfId="4630" xr:uid="{00000000-0005-0000-0000-0000FC110000}"/>
    <cellStyle name="Format text as bold, black on yellow 11" xfId="4631" xr:uid="{00000000-0005-0000-0000-0000FD110000}"/>
    <cellStyle name="Format text as bold, black on yellow 12" xfId="4632" xr:uid="{00000000-0005-0000-0000-0000FE110000}"/>
    <cellStyle name="Format text as bold, black on yellow 2" xfId="4633" xr:uid="{00000000-0005-0000-0000-0000FF110000}"/>
    <cellStyle name="Format text as bold, black on yellow 3" xfId="4634" xr:uid="{00000000-0005-0000-0000-000000120000}"/>
    <cellStyle name="Format text as bold, black on yellow 4" xfId="4635" xr:uid="{00000000-0005-0000-0000-000001120000}"/>
    <cellStyle name="Format text as bold, black on yellow 5" xfId="4636" xr:uid="{00000000-0005-0000-0000-000002120000}"/>
    <cellStyle name="Format text as bold, black on yellow 6" xfId="4637" xr:uid="{00000000-0005-0000-0000-000003120000}"/>
    <cellStyle name="Format text as bold, black on yellow 7" xfId="4638" xr:uid="{00000000-0005-0000-0000-000004120000}"/>
    <cellStyle name="Format text as bold, black on yellow 8" xfId="4639" xr:uid="{00000000-0005-0000-0000-000005120000}"/>
    <cellStyle name="Format text as bold, black on yellow 9" xfId="4640" xr:uid="{00000000-0005-0000-0000-000006120000}"/>
    <cellStyle name="Good 2" xfId="4641" xr:uid="{00000000-0005-0000-0000-000007120000}"/>
    <cellStyle name="Good 3" xfId="4642" xr:uid="{00000000-0005-0000-0000-000008120000}"/>
    <cellStyle name="Good 4" xfId="4643" xr:uid="{00000000-0005-0000-0000-000009120000}"/>
    <cellStyle name="Good 5" xfId="4644" xr:uid="{00000000-0005-0000-0000-00000A120000}"/>
    <cellStyle name="Grey" xfId="4645" xr:uid="{00000000-0005-0000-0000-00000B120000}"/>
    <cellStyle name="Grey 2" xfId="4646" xr:uid="{00000000-0005-0000-0000-00000C120000}"/>
    <cellStyle name="GTT%" xfId="4647" xr:uid="{00000000-0005-0000-0000-00000D120000}"/>
    <cellStyle name="GTT% 2" xfId="4648" xr:uid="{00000000-0005-0000-0000-00000E120000}"/>
    <cellStyle name="GTT% 2 2" xfId="4649" xr:uid="{00000000-0005-0000-0000-00000F120000}"/>
    <cellStyle name="GTT% 3" xfId="4650" xr:uid="{00000000-0005-0000-0000-000010120000}"/>
    <cellStyle name="GTT% 4" xfId="4651" xr:uid="{00000000-0005-0000-0000-000011120000}"/>
    <cellStyle name="Header - Style1" xfId="4652" xr:uid="{00000000-0005-0000-0000-000012120000}"/>
    <cellStyle name="Header1" xfId="4653" xr:uid="{00000000-0005-0000-0000-000013120000}"/>
    <cellStyle name="Header1 2" xfId="4654" xr:uid="{00000000-0005-0000-0000-000014120000}"/>
    <cellStyle name="Header2" xfId="4655" xr:uid="{00000000-0005-0000-0000-000015120000}"/>
    <cellStyle name="Header2 10" xfId="4656" xr:uid="{00000000-0005-0000-0000-000016120000}"/>
    <cellStyle name="Header2 11" xfId="4657" xr:uid="{00000000-0005-0000-0000-000017120000}"/>
    <cellStyle name="Header2 12" xfId="4658" xr:uid="{00000000-0005-0000-0000-000018120000}"/>
    <cellStyle name="Header2 13" xfId="4659" xr:uid="{00000000-0005-0000-0000-000019120000}"/>
    <cellStyle name="Header2 2" xfId="4660" xr:uid="{00000000-0005-0000-0000-00001A120000}"/>
    <cellStyle name="Header2 2 2" xfId="4661" xr:uid="{00000000-0005-0000-0000-00001B120000}"/>
    <cellStyle name="Header2 2 2 2" xfId="4662" xr:uid="{00000000-0005-0000-0000-00001C120000}"/>
    <cellStyle name="Header2 2 3" xfId="4663" xr:uid="{00000000-0005-0000-0000-00001D120000}"/>
    <cellStyle name="Header2 2 4" xfId="4664" xr:uid="{00000000-0005-0000-0000-00001E120000}"/>
    <cellStyle name="Header2 3" xfId="4665" xr:uid="{00000000-0005-0000-0000-00001F120000}"/>
    <cellStyle name="Header2 4" xfId="4666" xr:uid="{00000000-0005-0000-0000-000020120000}"/>
    <cellStyle name="Header2 5" xfId="4667" xr:uid="{00000000-0005-0000-0000-000021120000}"/>
    <cellStyle name="Header2 6" xfId="4668" xr:uid="{00000000-0005-0000-0000-000022120000}"/>
    <cellStyle name="Header2 7" xfId="4669" xr:uid="{00000000-0005-0000-0000-000023120000}"/>
    <cellStyle name="Header2 8" xfId="4670" xr:uid="{00000000-0005-0000-0000-000024120000}"/>
    <cellStyle name="Header2 9" xfId="4671" xr:uid="{00000000-0005-0000-0000-000025120000}"/>
    <cellStyle name="Heading 1 2" xfId="4672" xr:uid="{00000000-0005-0000-0000-000026120000}"/>
    <cellStyle name="Heading 1 3" xfId="4673" xr:uid="{00000000-0005-0000-0000-000027120000}"/>
    <cellStyle name="Heading 1 4" xfId="4674" xr:uid="{00000000-0005-0000-0000-000028120000}"/>
    <cellStyle name="Heading 1 5" xfId="4675" xr:uid="{00000000-0005-0000-0000-000029120000}"/>
    <cellStyle name="Heading 2 2" xfId="4676" xr:uid="{00000000-0005-0000-0000-00002A120000}"/>
    <cellStyle name="Heading 2 3" xfId="4677" xr:uid="{00000000-0005-0000-0000-00002B120000}"/>
    <cellStyle name="Heading 2 4" xfId="4678" xr:uid="{00000000-0005-0000-0000-00002C120000}"/>
    <cellStyle name="Heading 2 5" xfId="4679" xr:uid="{00000000-0005-0000-0000-00002D120000}"/>
    <cellStyle name="Heading 3 2" xfId="4680" xr:uid="{00000000-0005-0000-0000-00002E120000}"/>
    <cellStyle name="Heading 3 3" xfId="4681" xr:uid="{00000000-0005-0000-0000-00002F120000}"/>
    <cellStyle name="Heading 3 4" xfId="4682" xr:uid="{00000000-0005-0000-0000-000030120000}"/>
    <cellStyle name="Heading 3 5" xfId="4683" xr:uid="{00000000-0005-0000-0000-000031120000}"/>
    <cellStyle name="Heading 4 2" xfId="4684" xr:uid="{00000000-0005-0000-0000-000032120000}"/>
    <cellStyle name="Heading 4 3" xfId="4685" xr:uid="{00000000-0005-0000-0000-000033120000}"/>
    <cellStyle name="Heading 4 4" xfId="4686" xr:uid="{00000000-0005-0000-0000-000034120000}"/>
    <cellStyle name="Heading 4 5" xfId="4687" xr:uid="{00000000-0005-0000-0000-000035120000}"/>
    <cellStyle name="heading field" xfId="4688" xr:uid="{00000000-0005-0000-0000-000036120000}"/>
    <cellStyle name="heading field 2" xfId="4689" xr:uid="{00000000-0005-0000-0000-000037120000}"/>
    <cellStyle name="heading field 3" xfId="4690" xr:uid="{00000000-0005-0000-0000-000038120000}"/>
    <cellStyle name="heading field 4" xfId="4691" xr:uid="{00000000-0005-0000-0000-000039120000}"/>
    <cellStyle name="Heading1" xfId="4692" xr:uid="{00000000-0005-0000-0000-00003A120000}"/>
    <cellStyle name="Heading1 2" xfId="4693" xr:uid="{00000000-0005-0000-0000-00003B120000}"/>
    <cellStyle name="Heading2" xfId="4694" xr:uid="{00000000-0005-0000-0000-00003C120000}"/>
    <cellStyle name="Heading2 2" xfId="4695" xr:uid="{00000000-0005-0000-0000-00003D120000}"/>
    <cellStyle name="Hyperlink" xfId="1" builtinId="8"/>
    <cellStyle name="Hyperlink 10" xfId="4696" xr:uid="{00000000-0005-0000-0000-00003F120000}"/>
    <cellStyle name="Hyperlink 100" xfId="4697" xr:uid="{00000000-0005-0000-0000-000040120000}"/>
    <cellStyle name="Hyperlink 101" xfId="4698" xr:uid="{00000000-0005-0000-0000-000041120000}"/>
    <cellStyle name="Hyperlink 102" xfId="4699" xr:uid="{00000000-0005-0000-0000-000042120000}"/>
    <cellStyle name="Hyperlink 103" xfId="4700" xr:uid="{00000000-0005-0000-0000-000043120000}"/>
    <cellStyle name="Hyperlink 104" xfId="4701" xr:uid="{00000000-0005-0000-0000-000044120000}"/>
    <cellStyle name="Hyperlink 105" xfId="4702" xr:uid="{00000000-0005-0000-0000-000045120000}"/>
    <cellStyle name="Hyperlink 106" xfId="4703" xr:uid="{00000000-0005-0000-0000-000046120000}"/>
    <cellStyle name="Hyperlink 107" xfId="4704" xr:uid="{00000000-0005-0000-0000-000047120000}"/>
    <cellStyle name="Hyperlink 108" xfId="4705" xr:uid="{00000000-0005-0000-0000-000048120000}"/>
    <cellStyle name="Hyperlink 109" xfId="4706" xr:uid="{00000000-0005-0000-0000-000049120000}"/>
    <cellStyle name="Hyperlink 11" xfId="4707" xr:uid="{00000000-0005-0000-0000-00004A120000}"/>
    <cellStyle name="Hyperlink 110" xfId="4708" xr:uid="{00000000-0005-0000-0000-00004B120000}"/>
    <cellStyle name="Hyperlink 111" xfId="4709" xr:uid="{00000000-0005-0000-0000-00004C120000}"/>
    <cellStyle name="Hyperlink 112" xfId="4710" xr:uid="{00000000-0005-0000-0000-00004D120000}"/>
    <cellStyle name="Hyperlink 113" xfId="4711" xr:uid="{00000000-0005-0000-0000-00004E120000}"/>
    <cellStyle name="Hyperlink 114" xfId="4712" xr:uid="{00000000-0005-0000-0000-00004F120000}"/>
    <cellStyle name="Hyperlink 115" xfId="4713" xr:uid="{00000000-0005-0000-0000-000050120000}"/>
    <cellStyle name="Hyperlink 116" xfId="4714" xr:uid="{00000000-0005-0000-0000-000051120000}"/>
    <cellStyle name="Hyperlink 117" xfId="4715" xr:uid="{00000000-0005-0000-0000-000052120000}"/>
    <cellStyle name="Hyperlink 118" xfId="4716" xr:uid="{00000000-0005-0000-0000-000053120000}"/>
    <cellStyle name="Hyperlink 119" xfId="4717" xr:uid="{00000000-0005-0000-0000-000054120000}"/>
    <cellStyle name="Hyperlink 12" xfId="4718" xr:uid="{00000000-0005-0000-0000-000055120000}"/>
    <cellStyle name="Hyperlink 120" xfId="4719" xr:uid="{00000000-0005-0000-0000-000056120000}"/>
    <cellStyle name="Hyperlink 121" xfId="4720" xr:uid="{00000000-0005-0000-0000-000057120000}"/>
    <cellStyle name="Hyperlink 122" xfId="4721" xr:uid="{00000000-0005-0000-0000-000058120000}"/>
    <cellStyle name="Hyperlink 123" xfId="4722" xr:uid="{00000000-0005-0000-0000-000059120000}"/>
    <cellStyle name="Hyperlink 124" xfId="4723" xr:uid="{00000000-0005-0000-0000-00005A120000}"/>
    <cellStyle name="Hyperlink 125" xfId="4724" xr:uid="{00000000-0005-0000-0000-00005B120000}"/>
    <cellStyle name="Hyperlink 126" xfId="4725" xr:uid="{00000000-0005-0000-0000-00005C120000}"/>
    <cellStyle name="Hyperlink 127" xfId="4726" xr:uid="{00000000-0005-0000-0000-00005D120000}"/>
    <cellStyle name="Hyperlink 128" xfId="4727" xr:uid="{00000000-0005-0000-0000-00005E120000}"/>
    <cellStyle name="Hyperlink 129" xfId="4728" xr:uid="{00000000-0005-0000-0000-00005F120000}"/>
    <cellStyle name="Hyperlink 13" xfId="4729" xr:uid="{00000000-0005-0000-0000-000060120000}"/>
    <cellStyle name="Hyperlink 130" xfId="4730" xr:uid="{00000000-0005-0000-0000-000061120000}"/>
    <cellStyle name="Hyperlink 131" xfId="4731" xr:uid="{00000000-0005-0000-0000-000062120000}"/>
    <cellStyle name="Hyperlink 132" xfId="4732" xr:uid="{00000000-0005-0000-0000-000063120000}"/>
    <cellStyle name="Hyperlink 133" xfId="4733" xr:uid="{00000000-0005-0000-0000-000064120000}"/>
    <cellStyle name="Hyperlink 134" xfId="4734" xr:uid="{00000000-0005-0000-0000-000065120000}"/>
    <cellStyle name="Hyperlink 135" xfId="4735" xr:uid="{00000000-0005-0000-0000-000066120000}"/>
    <cellStyle name="Hyperlink 136" xfId="4736" xr:uid="{00000000-0005-0000-0000-000067120000}"/>
    <cellStyle name="Hyperlink 137" xfId="4737" xr:uid="{00000000-0005-0000-0000-000068120000}"/>
    <cellStyle name="Hyperlink 138" xfId="4738" xr:uid="{00000000-0005-0000-0000-000069120000}"/>
    <cellStyle name="Hyperlink 139" xfId="4739" xr:uid="{00000000-0005-0000-0000-00006A120000}"/>
    <cellStyle name="Hyperlink 14" xfId="4740" xr:uid="{00000000-0005-0000-0000-00006B120000}"/>
    <cellStyle name="Hyperlink 140" xfId="4741" xr:uid="{00000000-0005-0000-0000-00006C120000}"/>
    <cellStyle name="Hyperlink 141" xfId="4742" xr:uid="{00000000-0005-0000-0000-00006D120000}"/>
    <cellStyle name="Hyperlink 142" xfId="4743" xr:uid="{00000000-0005-0000-0000-00006E120000}"/>
    <cellStyle name="Hyperlink 143" xfId="4744" xr:uid="{00000000-0005-0000-0000-00006F120000}"/>
    <cellStyle name="Hyperlink 144" xfId="4745" xr:uid="{00000000-0005-0000-0000-000070120000}"/>
    <cellStyle name="Hyperlink 145" xfId="4746" xr:uid="{00000000-0005-0000-0000-000071120000}"/>
    <cellStyle name="Hyperlink 146" xfId="4747" xr:uid="{00000000-0005-0000-0000-000072120000}"/>
    <cellStyle name="Hyperlink 147" xfId="4748" xr:uid="{00000000-0005-0000-0000-000073120000}"/>
    <cellStyle name="Hyperlink 148" xfId="4749" xr:uid="{00000000-0005-0000-0000-000074120000}"/>
    <cellStyle name="Hyperlink 149" xfId="4750" xr:uid="{00000000-0005-0000-0000-000075120000}"/>
    <cellStyle name="Hyperlink 15" xfId="4751" xr:uid="{00000000-0005-0000-0000-000076120000}"/>
    <cellStyle name="Hyperlink 150" xfId="4752" xr:uid="{00000000-0005-0000-0000-000077120000}"/>
    <cellStyle name="Hyperlink 151" xfId="4753" xr:uid="{00000000-0005-0000-0000-000078120000}"/>
    <cellStyle name="Hyperlink 152" xfId="4754" xr:uid="{00000000-0005-0000-0000-000079120000}"/>
    <cellStyle name="Hyperlink 153" xfId="4755" xr:uid="{00000000-0005-0000-0000-00007A120000}"/>
    <cellStyle name="Hyperlink 154" xfId="4756" xr:uid="{00000000-0005-0000-0000-00007B120000}"/>
    <cellStyle name="Hyperlink 155" xfId="4757" xr:uid="{00000000-0005-0000-0000-00007C120000}"/>
    <cellStyle name="Hyperlink 156" xfId="4758" xr:uid="{00000000-0005-0000-0000-00007D120000}"/>
    <cellStyle name="Hyperlink 157" xfId="4759" xr:uid="{00000000-0005-0000-0000-00007E120000}"/>
    <cellStyle name="Hyperlink 158" xfId="4760" xr:uid="{00000000-0005-0000-0000-00007F120000}"/>
    <cellStyle name="Hyperlink 159" xfId="4761" xr:uid="{00000000-0005-0000-0000-000080120000}"/>
    <cellStyle name="Hyperlink 16" xfId="4762" xr:uid="{00000000-0005-0000-0000-000081120000}"/>
    <cellStyle name="Hyperlink 160" xfId="4763" xr:uid="{00000000-0005-0000-0000-000082120000}"/>
    <cellStyle name="Hyperlink 161" xfId="4764" xr:uid="{00000000-0005-0000-0000-000083120000}"/>
    <cellStyle name="Hyperlink 162" xfId="4765" xr:uid="{00000000-0005-0000-0000-000084120000}"/>
    <cellStyle name="Hyperlink 163" xfId="4766" xr:uid="{00000000-0005-0000-0000-000085120000}"/>
    <cellStyle name="Hyperlink 164" xfId="4767" xr:uid="{00000000-0005-0000-0000-000086120000}"/>
    <cellStyle name="Hyperlink 165" xfId="4768" xr:uid="{00000000-0005-0000-0000-000087120000}"/>
    <cellStyle name="Hyperlink 166" xfId="4769" xr:uid="{00000000-0005-0000-0000-000088120000}"/>
    <cellStyle name="Hyperlink 167" xfId="4770" xr:uid="{00000000-0005-0000-0000-000089120000}"/>
    <cellStyle name="Hyperlink 168" xfId="4771" xr:uid="{00000000-0005-0000-0000-00008A120000}"/>
    <cellStyle name="Hyperlink 169" xfId="4772" xr:uid="{00000000-0005-0000-0000-00008B120000}"/>
    <cellStyle name="Hyperlink 17" xfId="4773" xr:uid="{00000000-0005-0000-0000-00008C120000}"/>
    <cellStyle name="Hyperlink 170" xfId="4774" xr:uid="{00000000-0005-0000-0000-00008D120000}"/>
    <cellStyle name="Hyperlink 171" xfId="4775" xr:uid="{00000000-0005-0000-0000-00008E120000}"/>
    <cellStyle name="Hyperlink 172" xfId="4776" xr:uid="{00000000-0005-0000-0000-00008F120000}"/>
    <cellStyle name="Hyperlink 173" xfId="4777" xr:uid="{00000000-0005-0000-0000-000090120000}"/>
    <cellStyle name="Hyperlink 174" xfId="4778" xr:uid="{00000000-0005-0000-0000-000091120000}"/>
    <cellStyle name="Hyperlink 175" xfId="4779" xr:uid="{00000000-0005-0000-0000-000092120000}"/>
    <cellStyle name="Hyperlink 176" xfId="4780" xr:uid="{00000000-0005-0000-0000-000093120000}"/>
    <cellStyle name="Hyperlink 177" xfId="4781" xr:uid="{00000000-0005-0000-0000-000094120000}"/>
    <cellStyle name="Hyperlink 178" xfId="4782" xr:uid="{00000000-0005-0000-0000-000095120000}"/>
    <cellStyle name="Hyperlink 179" xfId="4783" xr:uid="{00000000-0005-0000-0000-000096120000}"/>
    <cellStyle name="Hyperlink 18" xfId="4784" xr:uid="{00000000-0005-0000-0000-000097120000}"/>
    <cellStyle name="Hyperlink 180" xfId="4785" xr:uid="{00000000-0005-0000-0000-000098120000}"/>
    <cellStyle name="Hyperlink 181" xfId="4786" xr:uid="{00000000-0005-0000-0000-000099120000}"/>
    <cellStyle name="Hyperlink 182" xfId="4787" xr:uid="{00000000-0005-0000-0000-00009A120000}"/>
    <cellStyle name="Hyperlink 183" xfId="4788" xr:uid="{00000000-0005-0000-0000-00009B120000}"/>
    <cellStyle name="Hyperlink 184" xfId="4789" xr:uid="{00000000-0005-0000-0000-00009C120000}"/>
    <cellStyle name="Hyperlink 185" xfId="4790" xr:uid="{00000000-0005-0000-0000-00009D120000}"/>
    <cellStyle name="Hyperlink 186" xfId="4791" xr:uid="{00000000-0005-0000-0000-00009E120000}"/>
    <cellStyle name="Hyperlink 187" xfId="4792" xr:uid="{00000000-0005-0000-0000-00009F120000}"/>
    <cellStyle name="Hyperlink 188" xfId="4793" xr:uid="{00000000-0005-0000-0000-0000A0120000}"/>
    <cellStyle name="Hyperlink 189" xfId="4794" xr:uid="{00000000-0005-0000-0000-0000A1120000}"/>
    <cellStyle name="Hyperlink 19" xfId="4795" xr:uid="{00000000-0005-0000-0000-0000A2120000}"/>
    <cellStyle name="Hyperlink 190" xfId="4796" xr:uid="{00000000-0005-0000-0000-0000A3120000}"/>
    <cellStyle name="Hyperlink 191" xfId="4797" xr:uid="{00000000-0005-0000-0000-0000A4120000}"/>
    <cellStyle name="Hyperlink 192" xfId="4798" xr:uid="{00000000-0005-0000-0000-0000A5120000}"/>
    <cellStyle name="Hyperlink 193" xfId="4799" xr:uid="{00000000-0005-0000-0000-0000A6120000}"/>
    <cellStyle name="Hyperlink 194" xfId="4800" xr:uid="{00000000-0005-0000-0000-0000A7120000}"/>
    <cellStyle name="Hyperlink 195" xfId="4801" xr:uid="{00000000-0005-0000-0000-0000A8120000}"/>
    <cellStyle name="Hyperlink 196" xfId="4802" xr:uid="{00000000-0005-0000-0000-0000A9120000}"/>
    <cellStyle name="Hyperlink 197" xfId="4803" xr:uid="{00000000-0005-0000-0000-0000AA120000}"/>
    <cellStyle name="Hyperlink 198" xfId="4804" xr:uid="{00000000-0005-0000-0000-0000AB120000}"/>
    <cellStyle name="Hyperlink 199" xfId="4805" xr:uid="{00000000-0005-0000-0000-0000AC120000}"/>
    <cellStyle name="Hyperlink 2" xfId="4806" xr:uid="{00000000-0005-0000-0000-0000AD120000}"/>
    <cellStyle name="Hyperlink 2 2" xfId="4807" xr:uid="{00000000-0005-0000-0000-0000AE120000}"/>
    <cellStyle name="Hyperlink 2 3" xfId="4808" xr:uid="{00000000-0005-0000-0000-0000AF120000}"/>
    <cellStyle name="Hyperlink 2 4" xfId="4809" xr:uid="{00000000-0005-0000-0000-0000B0120000}"/>
    <cellStyle name="Hyperlink 20" xfId="4810" xr:uid="{00000000-0005-0000-0000-0000B1120000}"/>
    <cellStyle name="Hyperlink 200" xfId="4811" xr:uid="{00000000-0005-0000-0000-0000B2120000}"/>
    <cellStyle name="Hyperlink 201" xfId="4812" xr:uid="{00000000-0005-0000-0000-0000B3120000}"/>
    <cellStyle name="Hyperlink 202" xfId="4813" xr:uid="{00000000-0005-0000-0000-0000B4120000}"/>
    <cellStyle name="Hyperlink 203" xfId="4814" xr:uid="{00000000-0005-0000-0000-0000B5120000}"/>
    <cellStyle name="Hyperlink 204" xfId="4815" xr:uid="{00000000-0005-0000-0000-0000B6120000}"/>
    <cellStyle name="Hyperlink 205" xfId="4816" xr:uid="{00000000-0005-0000-0000-0000B7120000}"/>
    <cellStyle name="Hyperlink 206" xfId="4817" xr:uid="{00000000-0005-0000-0000-0000B8120000}"/>
    <cellStyle name="Hyperlink 207" xfId="4818" xr:uid="{00000000-0005-0000-0000-0000B9120000}"/>
    <cellStyle name="Hyperlink 208" xfId="4819" xr:uid="{00000000-0005-0000-0000-0000BA120000}"/>
    <cellStyle name="Hyperlink 209" xfId="4820" xr:uid="{00000000-0005-0000-0000-0000BB120000}"/>
    <cellStyle name="Hyperlink 21" xfId="4821" xr:uid="{00000000-0005-0000-0000-0000BC120000}"/>
    <cellStyle name="Hyperlink 210" xfId="4822" xr:uid="{00000000-0005-0000-0000-0000BD120000}"/>
    <cellStyle name="Hyperlink 211" xfId="4823" xr:uid="{00000000-0005-0000-0000-0000BE120000}"/>
    <cellStyle name="Hyperlink 212" xfId="4824" xr:uid="{00000000-0005-0000-0000-0000BF120000}"/>
    <cellStyle name="Hyperlink 213" xfId="4825" xr:uid="{00000000-0005-0000-0000-0000C0120000}"/>
    <cellStyle name="Hyperlink 214" xfId="4826" xr:uid="{00000000-0005-0000-0000-0000C1120000}"/>
    <cellStyle name="Hyperlink 215" xfId="4827" xr:uid="{00000000-0005-0000-0000-0000C2120000}"/>
    <cellStyle name="Hyperlink 216" xfId="4828" xr:uid="{00000000-0005-0000-0000-0000C3120000}"/>
    <cellStyle name="Hyperlink 217" xfId="4829" xr:uid="{00000000-0005-0000-0000-0000C4120000}"/>
    <cellStyle name="Hyperlink 218" xfId="4830" xr:uid="{00000000-0005-0000-0000-0000C5120000}"/>
    <cellStyle name="Hyperlink 219" xfId="4831" xr:uid="{00000000-0005-0000-0000-0000C6120000}"/>
    <cellStyle name="Hyperlink 22" xfId="4832" xr:uid="{00000000-0005-0000-0000-0000C7120000}"/>
    <cellStyle name="Hyperlink 220" xfId="4833" xr:uid="{00000000-0005-0000-0000-0000C8120000}"/>
    <cellStyle name="Hyperlink 221" xfId="4834" xr:uid="{00000000-0005-0000-0000-0000C9120000}"/>
    <cellStyle name="Hyperlink 222" xfId="4835" xr:uid="{00000000-0005-0000-0000-0000CA120000}"/>
    <cellStyle name="Hyperlink 223" xfId="4836" xr:uid="{00000000-0005-0000-0000-0000CB120000}"/>
    <cellStyle name="Hyperlink 224" xfId="4837" xr:uid="{00000000-0005-0000-0000-0000CC120000}"/>
    <cellStyle name="Hyperlink 225" xfId="4838" xr:uid="{00000000-0005-0000-0000-0000CD120000}"/>
    <cellStyle name="Hyperlink 226" xfId="4839" xr:uid="{00000000-0005-0000-0000-0000CE120000}"/>
    <cellStyle name="Hyperlink 227" xfId="4840" xr:uid="{00000000-0005-0000-0000-0000CF120000}"/>
    <cellStyle name="Hyperlink 228" xfId="4841" xr:uid="{00000000-0005-0000-0000-0000D0120000}"/>
    <cellStyle name="Hyperlink 229" xfId="4842" xr:uid="{00000000-0005-0000-0000-0000D1120000}"/>
    <cellStyle name="Hyperlink 23" xfId="4843" xr:uid="{00000000-0005-0000-0000-0000D2120000}"/>
    <cellStyle name="Hyperlink 230" xfId="4844" xr:uid="{00000000-0005-0000-0000-0000D3120000}"/>
    <cellStyle name="Hyperlink 231" xfId="4845" xr:uid="{00000000-0005-0000-0000-0000D4120000}"/>
    <cellStyle name="Hyperlink 232" xfId="4846" xr:uid="{00000000-0005-0000-0000-0000D5120000}"/>
    <cellStyle name="Hyperlink 233" xfId="4847" xr:uid="{00000000-0005-0000-0000-0000D6120000}"/>
    <cellStyle name="Hyperlink 234" xfId="4848" xr:uid="{00000000-0005-0000-0000-0000D7120000}"/>
    <cellStyle name="Hyperlink 235" xfId="4849" xr:uid="{00000000-0005-0000-0000-0000D8120000}"/>
    <cellStyle name="Hyperlink 236" xfId="4850" xr:uid="{00000000-0005-0000-0000-0000D9120000}"/>
    <cellStyle name="Hyperlink 237" xfId="4851" xr:uid="{00000000-0005-0000-0000-0000DA120000}"/>
    <cellStyle name="Hyperlink 238" xfId="4852" xr:uid="{00000000-0005-0000-0000-0000DB120000}"/>
    <cellStyle name="Hyperlink 239" xfId="4853" xr:uid="{00000000-0005-0000-0000-0000DC120000}"/>
    <cellStyle name="Hyperlink 24" xfId="4854" xr:uid="{00000000-0005-0000-0000-0000DD120000}"/>
    <cellStyle name="Hyperlink 240" xfId="4855" xr:uid="{00000000-0005-0000-0000-0000DE120000}"/>
    <cellStyle name="Hyperlink 241" xfId="4856" xr:uid="{00000000-0005-0000-0000-0000DF120000}"/>
    <cellStyle name="Hyperlink 242" xfId="4857" xr:uid="{00000000-0005-0000-0000-0000E0120000}"/>
    <cellStyle name="Hyperlink 243" xfId="4858" xr:uid="{00000000-0005-0000-0000-0000E1120000}"/>
    <cellStyle name="Hyperlink 244" xfId="4859" xr:uid="{00000000-0005-0000-0000-0000E2120000}"/>
    <cellStyle name="Hyperlink 245" xfId="4860" xr:uid="{00000000-0005-0000-0000-0000E3120000}"/>
    <cellStyle name="Hyperlink 246" xfId="4861" xr:uid="{00000000-0005-0000-0000-0000E4120000}"/>
    <cellStyle name="Hyperlink 247" xfId="4862" xr:uid="{00000000-0005-0000-0000-0000E5120000}"/>
    <cellStyle name="Hyperlink 248" xfId="4863" xr:uid="{00000000-0005-0000-0000-0000E6120000}"/>
    <cellStyle name="Hyperlink 249" xfId="4864" xr:uid="{00000000-0005-0000-0000-0000E7120000}"/>
    <cellStyle name="Hyperlink 25" xfId="4865" xr:uid="{00000000-0005-0000-0000-0000E8120000}"/>
    <cellStyle name="Hyperlink 250" xfId="4866" xr:uid="{00000000-0005-0000-0000-0000E9120000}"/>
    <cellStyle name="Hyperlink 251" xfId="4867" xr:uid="{00000000-0005-0000-0000-0000EA120000}"/>
    <cellStyle name="Hyperlink 252" xfId="4868" xr:uid="{00000000-0005-0000-0000-0000EB120000}"/>
    <cellStyle name="Hyperlink 253" xfId="4869" xr:uid="{00000000-0005-0000-0000-0000EC120000}"/>
    <cellStyle name="Hyperlink 254" xfId="4870" xr:uid="{00000000-0005-0000-0000-0000ED120000}"/>
    <cellStyle name="Hyperlink 255" xfId="4871" xr:uid="{00000000-0005-0000-0000-0000EE120000}"/>
    <cellStyle name="Hyperlink 256" xfId="4872" xr:uid="{00000000-0005-0000-0000-0000EF120000}"/>
    <cellStyle name="Hyperlink 257" xfId="4873" xr:uid="{00000000-0005-0000-0000-0000F0120000}"/>
    <cellStyle name="Hyperlink 258" xfId="4874" xr:uid="{00000000-0005-0000-0000-0000F1120000}"/>
    <cellStyle name="Hyperlink 259" xfId="4875" xr:uid="{00000000-0005-0000-0000-0000F2120000}"/>
    <cellStyle name="Hyperlink 26" xfId="4876" xr:uid="{00000000-0005-0000-0000-0000F3120000}"/>
    <cellStyle name="Hyperlink 260" xfId="4877" xr:uid="{00000000-0005-0000-0000-0000F4120000}"/>
    <cellStyle name="Hyperlink 261" xfId="4878" xr:uid="{00000000-0005-0000-0000-0000F5120000}"/>
    <cellStyle name="Hyperlink 262" xfId="4879" xr:uid="{00000000-0005-0000-0000-0000F6120000}"/>
    <cellStyle name="Hyperlink 263" xfId="4880" xr:uid="{00000000-0005-0000-0000-0000F7120000}"/>
    <cellStyle name="Hyperlink 264" xfId="4881" xr:uid="{00000000-0005-0000-0000-0000F8120000}"/>
    <cellStyle name="Hyperlink 265" xfId="4882" xr:uid="{00000000-0005-0000-0000-0000F9120000}"/>
    <cellStyle name="Hyperlink 266" xfId="4883" xr:uid="{00000000-0005-0000-0000-0000FA120000}"/>
    <cellStyle name="Hyperlink 267" xfId="4884" xr:uid="{00000000-0005-0000-0000-0000FB120000}"/>
    <cellStyle name="Hyperlink 268" xfId="4885" xr:uid="{00000000-0005-0000-0000-0000FC120000}"/>
    <cellStyle name="Hyperlink 269" xfId="4886" xr:uid="{00000000-0005-0000-0000-0000FD120000}"/>
    <cellStyle name="Hyperlink 27" xfId="4887" xr:uid="{00000000-0005-0000-0000-0000FE120000}"/>
    <cellStyle name="Hyperlink 270" xfId="4888" xr:uid="{00000000-0005-0000-0000-0000FF120000}"/>
    <cellStyle name="Hyperlink 271" xfId="4889" xr:uid="{00000000-0005-0000-0000-000000130000}"/>
    <cellStyle name="Hyperlink 272" xfId="4890" xr:uid="{00000000-0005-0000-0000-000001130000}"/>
    <cellStyle name="Hyperlink 273" xfId="4891" xr:uid="{00000000-0005-0000-0000-000002130000}"/>
    <cellStyle name="Hyperlink 274" xfId="4892" xr:uid="{00000000-0005-0000-0000-000003130000}"/>
    <cellStyle name="Hyperlink 275" xfId="4893" xr:uid="{00000000-0005-0000-0000-000004130000}"/>
    <cellStyle name="Hyperlink 276" xfId="4894" xr:uid="{00000000-0005-0000-0000-000005130000}"/>
    <cellStyle name="Hyperlink 277" xfId="4895" xr:uid="{00000000-0005-0000-0000-000006130000}"/>
    <cellStyle name="Hyperlink 278" xfId="4896" xr:uid="{00000000-0005-0000-0000-000007130000}"/>
    <cellStyle name="Hyperlink 279" xfId="4897" xr:uid="{00000000-0005-0000-0000-000008130000}"/>
    <cellStyle name="Hyperlink 28" xfId="4898" xr:uid="{00000000-0005-0000-0000-000009130000}"/>
    <cellStyle name="Hyperlink 280" xfId="4899" xr:uid="{00000000-0005-0000-0000-00000A130000}"/>
    <cellStyle name="Hyperlink 281" xfId="4900" xr:uid="{00000000-0005-0000-0000-00000B130000}"/>
    <cellStyle name="Hyperlink 282" xfId="4901" xr:uid="{00000000-0005-0000-0000-00000C130000}"/>
    <cellStyle name="Hyperlink 283" xfId="4902" xr:uid="{00000000-0005-0000-0000-00000D130000}"/>
    <cellStyle name="Hyperlink 284" xfId="4903" xr:uid="{00000000-0005-0000-0000-00000E130000}"/>
    <cellStyle name="Hyperlink 285" xfId="4904" xr:uid="{00000000-0005-0000-0000-00000F130000}"/>
    <cellStyle name="Hyperlink 286" xfId="4905" xr:uid="{00000000-0005-0000-0000-000010130000}"/>
    <cellStyle name="Hyperlink 287" xfId="4906" xr:uid="{00000000-0005-0000-0000-000011130000}"/>
    <cellStyle name="Hyperlink 288" xfId="4907" xr:uid="{00000000-0005-0000-0000-000012130000}"/>
    <cellStyle name="Hyperlink 289" xfId="4908" xr:uid="{00000000-0005-0000-0000-000013130000}"/>
    <cellStyle name="Hyperlink 29" xfId="4909" xr:uid="{00000000-0005-0000-0000-000014130000}"/>
    <cellStyle name="Hyperlink 290" xfId="4910" xr:uid="{00000000-0005-0000-0000-000015130000}"/>
    <cellStyle name="Hyperlink 291" xfId="4911" xr:uid="{00000000-0005-0000-0000-000016130000}"/>
    <cellStyle name="Hyperlink 292" xfId="4912" xr:uid="{00000000-0005-0000-0000-000017130000}"/>
    <cellStyle name="Hyperlink 293" xfId="4913" xr:uid="{00000000-0005-0000-0000-000018130000}"/>
    <cellStyle name="Hyperlink 294" xfId="4914" xr:uid="{00000000-0005-0000-0000-000019130000}"/>
    <cellStyle name="Hyperlink 295" xfId="4915" xr:uid="{00000000-0005-0000-0000-00001A130000}"/>
    <cellStyle name="Hyperlink 296" xfId="4916" xr:uid="{00000000-0005-0000-0000-00001B130000}"/>
    <cellStyle name="Hyperlink 297" xfId="4917" xr:uid="{00000000-0005-0000-0000-00001C130000}"/>
    <cellStyle name="Hyperlink 298" xfId="4918" xr:uid="{00000000-0005-0000-0000-00001D130000}"/>
    <cellStyle name="Hyperlink 299" xfId="4919" xr:uid="{00000000-0005-0000-0000-00001E130000}"/>
    <cellStyle name="Hyperlink 3" xfId="4920" xr:uid="{00000000-0005-0000-0000-00001F130000}"/>
    <cellStyle name="Hyperlink 3 2" xfId="4921" xr:uid="{00000000-0005-0000-0000-000020130000}"/>
    <cellStyle name="Hyperlink 3 2 2" xfId="4922" xr:uid="{00000000-0005-0000-0000-000021130000}"/>
    <cellStyle name="Hyperlink 3 3" xfId="4923" xr:uid="{00000000-0005-0000-0000-000022130000}"/>
    <cellStyle name="Hyperlink 3 4" xfId="4924" xr:uid="{00000000-0005-0000-0000-000023130000}"/>
    <cellStyle name="Hyperlink 30" xfId="4925" xr:uid="{00000000-0005-0000-0000-000024130000}"/>
    <cellStyle name="Hyperlink 300" xfId="4926" xr:uid="{00000000-0005-0000-0000-000025130000}"/>
    <cellStyle name="Hyperlink 301" xfId="4927" xr:uid="{00000000-0005-0000-0000-000026130000}"/>
    <cellStyle name="Hyperlink 302" xfId="4928" xr:uid="{00000000-0005-0000-0000-000027130000}"/>
    <cellStyle name="Hyperlink 303" xfId="4929" xr:uid="{00000000-0005-0000-0000-000028130000}"/>
    <cellStyle name="Hyperlink 304" xfId="4930" xr:uid="{00000000-0005-0000-0000-000029130000}"/>
    <cellStyle name="Hyperlink 305" xfId="4931" xr:uid="{00000000-0005-0000-0000-00002A130000}"/>
    <cellStyle name="Hyperlink 306" xfId="4932" xr:uid="{00000000-0005-0000-0000-00002B130000}"/>
    <cellStyle name="Hyperlink 307" xfId="4933" xr:uid="{00000000-0005-0000-0000-00002C130000}"/>
    <cellStyle name="Hyperlink 308" xfId="4934" xr:uid="{00000000-0005-0000-0000-00002D130000}"/>
    <cellStyle name="Hyperlink 309" xfId="4935" xr:uid="{00000000-0005-0000-0000-00002E130000}"/>
    <cellStyle name="Hyperlink 31" xfId="4936" xr:uid="{00000000-0005-0000-0000-00002F130000}"/>
    <cellStyle name="Hyperlink 310" xfId="4937" xr:uid="{00000000-0005-0000-0000-000030130000}"/>
    <cellStyle name="Hyperlink 311" xfId="4938" xr:uid="{00000000-0005-0000-0000-000031130000}"/>
    <cellStyle name="Hyperlink 312" xfId="4939" xr:uid="{00000000-0005-0000-0000-000032130000}"/>
    <cellStyle name="Hyperlink 313" xfId="4940" xr:uid="{00000000-0005-0000-0000-000033130000}"/>
    <cellStyle name="Hyperlink 314" xfId="4941" xr:uid="{00000000-0005-0000-0000-000034130000}"/>
    <cellStyle name="Hyperlink 315" xfId="4942" xr:uid="{00000000-0005-0000-0000-000035130000}"/>
    <cellStyle name="Hyperlink 316" xfId="4943" xr:uid="{00000000-0005-0000-0000-000036130000}"/>
    <cellStyle name="Hyperlink 317" xfId="4944" xr:uid="{00000000-0005-0000-0000-000037130000}"/>
    <cellStyle name="Hyperlink 318" xfId="4945" xr:uid="{00000000-0005-0000-0000-000038130000}"/>
    <cellStyle name="Hyperlink 319" xfId="4946" xr:uid="{00000000-0005-0000-0000-000039130000}"/>
    <cellStyle name="Hyperlink 32" xfId="4947" xr:uid="{00000000-0005-0000-0000-00003A130000}"/>
    <cellStyle name="Hyperlink 320" xfId="4948" xr:uid="{00000000-0005-0000-0000-00003B130000}"/>
    <cellStyle name="Hyperlink 321" xfId="4949" xr:uid="{00000000-0005-0000-0000-00003C130000}"/>
    <cellStyle name="Hyperlink 322" xfId="4950" xr:uid="{00000000-0005-0000-0000-00003D130000}"/>
    <cellStyle name="Hyperlink 323" xfId="4951" xr:uid="{00000000-0005-0000-0000-00003E130000}"/>
    <cellStyle name="Hyperlink 324" xfId="4952" xr:uid="{00000000-0005-0000-0000-00003F130000}"/>
    <cellStyle name="Hyperlink 325" xfId="4953" xr:uid="{00000000-0005-0000-0000-000040130000}"/>
    <cellStyle name="Hyperlink 326" xfId="4954" xr:uid="{00000000-0005-0000-0000-000041130000}"/>
    <cellStyle name="Hyperlink 327" xfId="4955" xr:uid="{00000000-0005-0000-0000-000042130000}"/>
    <cellStyle name="Hyperlink 328" xfId="4956" xr:uid="{00000000-0005-0000-0000-000043130000}"/>
    <cellStyle name="Hyperlink 329" xfId="4957" xr:uid="{00000000-0005-0000-0000-000044130000}"/>
    <cellStyle name="Hyperlink 33" xfId="4958" xr:uid="{00000000-0005-0000-0000-000045130000}"/>
    <cellStyle name="Hyperlink 330" xfId="4959" xr:uid="{00000000-0005-0000-0000-000046130000}"/>
    <cellStyle name="Hyperlink 331" xfId="4960" xr:uid="{00000000-0005-0000-0000-000047130000}"/>
    <cellStyle name="Hyperlink 332" xfId="4961" xr:uid="{00000000-0005-0000-0000-000048130000}"/>
    <cellStyle name="Hyperlink 333" xfId="4962" xr:uid="{00000000-0005-0000-0000-000049130000}"/>
    <cellStyle name="Hyperlink 334" xfId="4963" xr:uid="{00000000-0005-0000-0000-00004A130000}"/>
    <cellStyle name="Hyperlink 335" xfId="4964" xr:uid="{00000000-0005-0000-0000-00004B130000}"/>
    <cellStyle name="Hyperlink 336" xfId="4965" xr:uid="{00000000-0005-0000-0000-00004C130000}"/>
    <cellStyle name="Hyperlink 337" xfId="4966" xr:uid="{00000000-0005-0000-0000-00004D130000}"/>
    <cellStyle name="Hyperlink 338" xfId="4967" xr:uid="{00000000-0005-0000-0000-00004E130000}"/>
    <cellStyle name="Hyperlink 339" xfId="4968" xr:uid="{00000000-0005-0000-0000-00004F130000}"/>
    <cellStyle name="Hyperlink 34" xfId="4969" xr:uid="{00000000-0005-0000-0000-000050130000}"/>
    <cellStyle name="Hyperlink 340" xfId="4970" xr:uid="{00000000-0005-0000-0000-000051130000}"/>
    <cellStyle name="Hyperlink 341" xfId="4971" xr:uid="{00000000-0005-0000-0000-000052130000}"/>
    <cellStyle name="Hyperlink 342" xfId="4972" xr:uid="{00000000-0005-0000-0000-000053130000}"/>
    <cellStyle name="Hyperlink 343" xfId="4973" xr:uid="{00000000-0005-0000-0000-000054130000}"/>
    <cellStyle name="Hyperlink 344" xfId="4974" xr:uid="{00000000-0005-0000-0000-000055130000}"/>
    <cellStyle name="Hyperlink 345" xfId="4975" xr:uid="{00000000-0005-0000-0000-000056130000}"/>
    <cellStyle name="Hyperlink 346" xfId="4976" xr:uid="{00000000-0005-0000-0000-000057130000}"/>
    <cellStyle name="Hyperlink 347" xfId="4977" xr:uid="{00000000-0005-0000-0000-000058130000}"/>
    <cellStyle name="Hyperlink 348" xfId="4978" xr:uid="{00000000-0005-0000-0000-000059130000}"/>
    <cellStyle name="Hyperlink 349" xfId="4979" xr:uid="{00000000-0005-0000-0000-00005A130000}"/>
    <cellStyle name="Hyperlink 35" xfId="4980" xr:uid="{00000000-0005-0000-0000-00005B130000}"/>
    <cellStyle name="Hyperlink 350" xfId="4981" xr:uid="{00000000-0005-0000-0000-00005C130000}"/>
    <cellStyle name="Hyperlink 351" xfId="4982" xr:uid="{00000000-0005-0000-0000-00005D130000}"/>
    <cellStyle name="Hyperlink 352" xfId="4983" xr:uid="{00000000-0005-0000-0000-00005E130000}"/>
    <cellStyle name="Hyperlink 353" xfId="4984" xr:uid="{00000000-0005-0000-0000-00005F130000}"/>
    <cellStyle name="Hyperlink 354" xfId="4985" xr:uid="{00000000-0005-0000-0000-000060130000}"/>
    <cellStyle name="Hyperlink 355" xfId="4986" xr:uid="{00000000-0005-0000-0000-000061130000}"/>
    <cellStyle name="Hyperlink 356" xfId="4987" xr:uid="{00000000-0005-0000-0000-000062130000}"/>
    <cellStyle name="Hyperlink 357" xfId="4988" xr:uid="{00000000-0005-0000-0000-000063130000}"/>
    <cellStyle name="Hyperlink 358" xfId="4989" xr:uid="{00000000-0005-0000-0000-000064130000}"/>
    <cellStyle name="Hyperlink 359" xfId="4990" xr:uid="{00000000-0005-0000-0000-000065130000}"/>
    <cellStyle name="Hyperlink 36" xfId="4991" xr:uid="{00000000-0005-0000-0000-000066130000}"/>
    <cellStyle name="Hyperlink 360" xfId="4992" xr:uid="{00000000-0005-0000-0000-000067130000}"/>
    <cellStyle name="Hyperlink 361" xfId="4993" xr:uid="{00000000-0005-0000-0000-000068130000}"/>
    <cellStyle name="Hyperlink 362" xfId="4994" xr:uid="{00000000-0005-0000-0000-000069130000}"/>
    <cellStyle name="Hyperlink 363" xfId="4995" xr:uid="{00000000-0005-0000-0000-00006A130000}"/>
    <cellStyle name="Hyperlink 364" xfId="4996" xr:uid="{00000000-0005-0000-0000-00006B130000}"/>
    <cellStyle name="Hyperlink 365" xfId="4997" xr:uid="{00000000-0005-0000-0000-00006C130000}"/>
    <cellStyle name="Hyperlink 366" xfId="4998" xr:uid="{00000000-0005-0000-0000-00006D130000}"/>
    <cellStyle name="Hyperlink 367" xfId="4999" xr:uid="{00000000-0005-0000-0000-00006E130000}"/>
    <cellStyle name="Hyperlink 368" xfId="5000" xr:uid="{00000000-0005-0000-0000-00006F130000}"/>
    <cellStyle name="Hyperlink 369" xfId="5001" xr:uid="{00000000-0005-0000-0000-000070130000}"/>
    <cellStyle name="Hyperlink 37" xfId="5002" xr:uid="{00000000-0005-0000-0000-000071130000}"/>
    <cellStyle name="Hyperlink 370" xfId="5003" xr:uid="{00000000-0005-0000-0000-000072130000}"/>
    <cellStyle name="Hyperlink 371" xfId="5004" xr:uid="{00000000-0005-0000-0000-000073130000}"/>
    <cellStyle name="Hyperlink 372" xfId="5005" xr:uid="{00000000-0005-0000-0000-000074130000}"/>
    <cellStyle name="Hyperlink 373" xfId="5006" xr:uid="{00000000-0005-0000-0000-000075130000}"/>
    <cellStyle name="Hyperlink 374" xfId="5007" xr:uid="{00000000-0005-0000-0000-000076130000}"/>
    <cellStyle name="Hyperlink 375" xfId="5008" xr:uid="{00000000-0005-0000-0000-000077130000}"/>
    <cellStyle name="Hyperlink 376" xfId="5009" xr:uid="{00000000-0005-0000-0000-000078130000}"/>
    <cellStyle name="Hyperlink 377" xfId="5010" xr:uid="{00000000-0005-0000-0000-000079130000}"/>
    <cellStyle name="Hyperlink 378" xfId="5011" xr:uid="{00000000-0005-0000-0000-00007A130000}"/>
    <cellStyle name="Hyperlink 379" xfId="5012" xr:uid="{00000000-0005-0000-0000-00007B130000}"/>
    <cellStyle name="Hyperlink 38" xfId="5013" xr:uid="{00000000-0005-0000-0000-00007C130000}"/>
    <cellStyle name="Hyperlink 380" xfId="5014" xr:uid="{00000000-0005-0000-0000-00007D130000}"/>
    <cellStyle name="Hyperlink 381" xfId="5015" xr:uid="{00000000-0005-0000-0000-00007E130000}"/>
    <cellStyle name="Hyperlink 382" xfId="5016" xr:uid="{00000000-0005-0000-0000-00007F130000}"/>
    <cellStyle name="Hyperlink 383" xfId="5017" xr:uid="{00000000-0005-0000-0000-000080130000}"/>
    <cellStyle name="Hyperlink 384" xfId="5018" xr:uid="{00000000-0005-0000-0000-000081130000}"/>
    <cellStyle name="Hyperlink 385" xfId="5019" xr:uid="{00000000-0005-0000-0000-000082130000}"/>
    <cellStyle name="Hyperlink 386" xfId="5020" xr:uid="{00000000-0005-0000-0000-000083130000}"/>
    <cellStyle name="Hyperlink 387" xfId="5021" xr:uid="{00000000-0005-0000-0000-000084130000}"/>
    <cellStyle name="Hyperlink 388" xfId="5022" xr:uid="{00000000-0005-0000-0000-000085130000}"/>
    <cellStyle name="Hyperlink 389" xfId="5023" xr:uid="{00000000-0005-0000-0000-000086130000}"/>
    <cellStyle name="Hyperlink 39" xfId="5024" xr:uid="{00000000-0005-0000-0000-000087130000}"/>
    <cellStyle name="Hyperlink 390" xfId="5025" xr:uid="{00000000-0005-0000-0000-000088130000}"/>
    <cellStyle name="Hyperlink 391" xfId="5026" xr:uid="{00000000-0005-0000-0000-000089130000}"/>
    <cellStyle name="Hyperlink 392" xfId="5027" xr:uid="{00000000-0005-0000-0000-00008A130000}"/>
    <cellStyle name="Hyperlink 393" xfId="5028" xr:uid="{00000000-0005-0000-0000-00008B130000}"/>
    <cellStyle name="Hyperlink 394" xfId="5029" xr:uid="{00000000-0005-0000-0000-00008C130000}"/>
    <cellStyle name="Hyperlink 395" xfId="5030" xr:uid="{00000000-0005-0000-0000-00008D130000}"/>
    <cellStyle name="Hyperlink 396" xfId="5031" xr:uid="{00000000-0005-0000-0000-00008E130000}"/>
    <cellStyle name="Hyperlink 397" xfId="5032" xr:uid="{00000000-0005-0000-0000-00008F130000}"/>
    <cellStyle name="Hyperlink 398" xfId="5033" xr:uid="{00000000-0005-0000-0000-000090130000}"/>
    <cellStyle name="Hyperlink 399" xfId="5034" xr:uid="{00000000-0005-0000-0000-000091130000}"/>
    <cellStyle name="Hyperlink 4" xfId="5035" xr:uid="{00000000-0005-0000-0000-000092130000}"/>
    <cellStyle name="Hyperlink 40" xfId="5036" xr:uid="{00000000-0005-0000-0000-000093130000}"/>
    <cellStyle name="Hyperlink 400" xfId="5037" xr:uid="{00000000-0005-0000-0000-000094130000}"/>
    <cellStyle name="Hyperlink 401" xfId="5038" xr:uid="{00000000-0005-0000-0000-000095130000}"/>
    <cellStyle name="Hyperlink 402" xfId="5039" xr:uid="{00000000-0005-0000-0000-000096130000}"/>
    <cellStyle name="Hyperlink 403" xfId="5040" xr:uid="{00000000-0005-0000-0000-000097130000}"/>
    <cellStyle name="Hyperlink 404" xfId="5041" xr:uid="{00000000-0005-0000-0000-000098130000}"/>
    <cellStyle name="Hyperlink 405" xfId="5042" xr:uid="{00000000-0005-0000-0000-000099130000}"/>
    <cellStyle name="Hyperlink 406" xfId="5043" xr:uid="{00000000-0005-0000-0000-00009A130000}"/>
    <cellStyle name="Hyperlink 407" xfId="5044" xr:uid="{00000000-0005-0000-0000-00009B130000}"/>
    <cellStyle name="Hyperlink 408" xfId="5045" xr:uid="{00000000-0005-0000-0000-00009C130000}"/>
    <cellStyle name="Hyperlink 409" xfId="5046" xr:uid="{00000000-0005-0000-0000-00009D130000}"/>
    <cellStyle name="Hyperlink 41" xfId="5047" xr:uid="{00000000-0005-0000-0000-00009E130000}"/>
    <cellStyle name="Hyperlink 410" xfId="5048" xr:uid="{00000000-0005-0000-0000-00009F130000}"/>
    <cellStyle name="Hyperlink 411" xfId="5049" xr:uid="{00000000-0005-0000-0000-0000A0130000}"/>
    <cellStyle name="Hyperlink 412" xfId="5050" xr:uid="{00000000-0005-0000-0000-0000A1130000}"/>
    <cellStyle name="Hyperlink 413" xfId="5051" xr:uid="{00000000-0005-0000-0000-0000A2130000}"/>
    <cellStyle name="Hyperlink 414" xfId="5052" xr:uid="{00000000-0005-0000-0000-0000A3130000}"/>
    <cellStyle name="Hyperlink 415" xfId="5053" xr:uid="{00000000-0005-0000-0000-0000A4130000}"/>
    <cellStyle name="Hyperlink 416" xfId="5054" xr:uid="{00000000-0005-0000-0000-0000A5130000}"/>
    <cellStyle name="Hyperlink 417" xfId="5055" xr:uid="{00000000-0005-0000-0000-0000A6130000}"/>
    <cellStyle name="Hyperlink 418" xfId="5056" xr:uid="{00000000-0005-0000-0000-0000A7130000}"/>
    <cellStyle name="Hyperlink 419" xfId="5057" xr:uid="{00000000-0005-0000-0000-0000A8130000}"/>
    <cellStyle name="Hyperlink 42" xfId="5058" xr:uid="{00000000-0005-0000-0000-0000A9130000}"/>
    <cellStyle name="Hyperlink 420" xfId="5059" xr:uid="{00000000-0005-0000-0000-0000AA130000}"/>
    <cellStyle name="Hyperlink 421" xfId="5060" xr:uid="{00000000-0005-0000-0000-0000AB130000}"/>
    <cellStyle name="Hyperlink 422" xfId="5061" xr:uid="{00000000-0005-0000-0000-0000AC130000}"/>
    <cellStyle name="Hyperlink 423" xfId="5062" xr:uid="{00000000-0005-0000-0000-0000AD130000}"/>
    <cellStyle name="Hyperlink 424" xfId="5063" xr:uid="{00000000-0005-0000-0000-0000AE130000}"/>
    <cellStyle name="Hyperlink 425" xfId="5064" xr:uid="{00000000-0005-0000-0000-0000AF130000}"/>
    <cellStyle name="Hyperlink 426" xfId="5065" xr:uid="{00000000-0005-0000-0000-0000B0130000}"/>
    <cellStyle name="Hyperlink 427" xfId="5066" xr:uid="{00000000-0005-0000-0000-0000B1130000}"/>
    <cellStyle name="Hyperlink 428" xfId="5067" xr:uid="{00000000-0005-0000-0000-0000B2130000}"/>
    <cellStyle name="Hyperlink 429" xfId="5068" xr:uid="{00000000-0005-0000-0000-0000B3130000}"/>
    <cellStyle name="Hyperlink 43" xfId="5069" xr:uid="{00000000-0005-0000-0000-0000B4130000}"/>
    <cellStyle name="Hyperlink 430" xfId="5070" xr:uid="{00000000-0005-0000-0000-0000B5130000}"/>
    <cellStyle name="Hyperlink 431" xfId="5071" xr:uid="{00000000-0005-0000-0000-0000B6130000}"/>
    <cellStyle name="Hyperlink 432" xfId="5072" xr:uid="{00000000-0005-0000-0000-0000B7130000}"/>
    <cellStyle name="Hyperlink 433" xfId="5073" xr:uid="{00000000-0005-0000-0000-0000B8130000}"/>
    <cellStyle name="Hyperlink 434" xfId="5074" xr:uid="{00000000-0005-0000-0000-0000B9130000}"/>
    <cellStyle name="Hyperlink 435" xfId="5075" xr:uid="{00000000-0005-0000-0000-0000BA130000}"/>
    <cellStyle name="Hyperlink 436" xfId="5076" xr:uid="{00000000-0005-0000-0000-0000BB130000}"/>
    <cellStyle name="Hyperlink 437" xfId="5077" xr:uid="{00000000-0005-0000-0000-0000BC130000}"/>
    <cellStyle name="Hyperlink 438" xfId="5078" xr:uid="{00000000-0005-0000-0000-0000BD130000}"/>
    <cellStyle name="Hyperlink 439" xfId="5079" xr:uid="{00000000-0005-0000-0000-0000BE130000}"/>
    <cellStyle name="Hyperlink 44" xfId="5080" xr:uid="{00000000-0005-0000-0000-0000BF130000}"/>
    <cellStyle name="Hyperlink 440" xfId="5081" xr:uid="{00000000-0005-0000-0000-0000C0130000}"/>
    <cellStyle name="Hyperlink 441" xfId="5082" xr:uid="{00000000-0005-0000-0000-0000C1130000}"/>
    <cellStyle name="Hyperlink 442" xfId="5083" xr:uid="{00000000-0005-0000-0000-0000C2130000}"/>
    <cellStyle name="Hyperlink 443" xfId="5084" xr:uid="{00000000-0005-0000-0000-0000C3130000}"/>
    <cellStyle name="Hyperlink 444" xfId="5085" xr:uid="{00000000-0005-0000-0000-0000C4130000}"/>
    <cellStyle name="Hyperlink 445" xfId="5086" xr:uid="{00000000-0005-0000-0000-0000C5130000}"/>
    <cellStyle name="Hyperlink 446" xfId="5087" xr:uid="{00000000-0005-0000-0000-0000C6130000}"/>
    <cellStyle name="Hyperlink 447" xfId="5088" xr:uid="{00000000-0005-0000-0000-0000C7130000}"/>
    <cellStyle name="Hyperlink 448" xfId="5089" xr:uid="{00000000-0005-0000-0000-0000C8130000}"/>
    <cellStyle name="Hyperlink 449" xfId="5090" xr:uid="{00000000-0005-0000-0000-0000C9130000}"/>
    <cellStyle name="Hyperlink 45" xfId="5091" xr:uid="{00000000-0005-0000-0000-0000CA130000}"/>
    <cellStyle name="Hyperlink 450" xfId="5092" xr:uid="{00000000-0005-0000-0000-0000CB130000}"/>
    <cellStyle name="Hyperlink 451" xfId="5093" xr:uid="{00000000-0005-0000-0000-0000CC130000}"/>
    <cellStyle name="Hyperlink 452" xfId="5094" xr:uid="{00000000-0005-0000-0000-0000CD130000}"/>
    <cellStyle name="Hyperlink 453" xfId="5095" xr:uid="{00000000-0005-0000-0000-0000CE130000}"/>
    <cellStyle name="Hyperlink 454" xfId="5096" xr:uid="{00000000-0005-0000-0000-0000CF130000}"/>
    <cellStyle name="Hyperlink 455" xfId="5097" xr:uid="{00000000-0005-0000-0000-0000D0130000}"/>
    <cellStyle name="Hyperlink 456" xfId="5098" xr:uid="{00000000-0005-0000-0000-0000D1130000}"/>
    <cellStyle name="Hyperlink 457" xfId="5099" xr:uid="{00000000-0005-0000-0000-0000D2130000}"/>
    <cellStyle name="Hyperlink 458" xfId="5100" xr:uid="{00000000-0005-0000-0000-0000D3130000}"/>
    <cellStyle name="Hyperlink 459" xfId="5101" xr:uid="{00000000-0005-0000-0000-0000D4130000}"/>
    <cellStyle name="Hyperlink 46" xfId="5102" xr:uid="{00000000-0005-0000-0000-0000D5130000}"/>
    <cellStyle name="Hyperlink 460" xfId="5103" xr:uid="{00000000-0005-0000-0000-0000D6130000}"/>
    <cellStyle name="Hyperlink 461" xfId="5104" xr:uid="{00000000-0005-0000-0000-0000D7130000}"/>
    <cellStyle name="Hyperlink 462" xfId="5105" xr:uid="{00000000-0005-0000-0000-0000D8130000}"/>
    <cellStyle name="Hyperlink 463" xfId="5106" xr:uid="{00000000-0005-0000-0000-0000D9130000}"/>
    <cellStyle name="Hyperlink 464" xfId="5107" xr:uid="{00000000-0005-0000-0000-0000DA130000}"/>
    <cellStyle name="Hyperlink 465" xfId="5108" xr:uid="{00000000-0005-0000-0000-0000DB130000}"/>
    <cellStyle name="Hyperlink 466" xfId="5109" xr:uid="{00000000-0005-0000-0000-0000DC130000}"/>
    <cellStyle name="Hyperlink 467" xfId="5110" xr:uid="{00000000-0005-0000-0000-0000DD130000}"/>
    <cellStyle name="Hyperlink 468" xfId="5111" xr:uid="{00000000-0005-0000-0000-0000DE130000}"/>
    <cellStyle name="Hyperlink 469" xfId="5112" xr:uid="{00000000-0005-0000-0000-0000DF130000}"/>
    <cellStyle name="Hyperlink 47" xfId="5113" xr:uid="{00000000-0005-0000-0000-0000E0130000}"/>
    <cellStyle name="Hyperlink 470" xfId="5114" xr:uid="{00000000-0005-0000-0000-0000E1130000}"/>
    <cellStyle name="Hyperlink 471" xfId="5115" xr:uid="{00000000-0005-0000-0000-0000E2130000}"/>
    <cellStyle name="Hyperlink 472" xfId="5116" xr:uid="{00000000-0005-0000-0000-0000E3130000}"/>
    <cellStyle name="Hyperlink 473" xfId="5117" xr:uid="{00000000-0005-0000-0000-0000E4130000}"/>
    <cellStyle name="Hyperlink 474" xfId="5118" xr:uid="{00000000-0005-0000-0000-0000E5130000}"/>
    <cellStyle name="Hyperlink 475" xfId="5119" xr:uid="{00000000-0005-0000-0000-0000E6130000}"/>
    <cellStyle name="Hyperlink 476" xfId="5120" xr:uid="{00000000-0005-0000-0000-0000E7130000}"/>
    <cellStyle name="Hyperlink 477" xfId="5121" xr:uid="{00000000-0005-0000-0000-0000E8130000}"/>
    <cellStyle name="Hyperlink 478" xfId="5122" xr:uid="{00000000-0005-0000-0000-0000E9130000}"/>
    <cellStyle name="Hyperlink 479" xfId="5123" xr:uid="{00000000-0005-0000-0000-0000EA130000}"/>
    <cellStyle name="Hyperlink 48" xfId="5124" xr:uid="{00000000-0005-0000-0000-0000EB130000}"/>
    <cellStyle name="Hyperlink 480" xfId="5125" xr:uid="{00000000-0005-0000-0000-0000EC130000}"/>
    <cellStyle name="Hyperlink 481" xfId="5126" xr:uid="{00000000-0005-0000-0000-0000ED130000}"/>
    <cellStyle name="Hyperlink 482" xfId="5127" xr:uid="{00000000-0005-0000-0000-0000EE130000}"/>
    <cellStyle name="Hyperlink 483" xfId="5128" xr:uid="{00000000-0005-0000-0000-0000EF130000}"/>
    <cellStyle name="Hyperlink 484" xfId="5129" xr:uid="{00000000-0005-0000-0000-0000F0130000}"/>
    <cellStyle name="Hyperlink 485" xfId="5130" xr:uid="{00000000-0005-0000-0000-0000F1130000}"/>
    <cellStyle name="Hyperlink 486" xfId="5131" xr:uid="{00000000-0005-0000-0000-0000F2130000}"/>
    <cellStyle name="Hyperlink 487" xfId="5132" xr:uid="{00000000-0005-0000-0000-0000F3130000}"/>
    <cellStyle name="Hyperlink 488" xfId="5133" xr:uid="{00000000-0005-0000-0000-0000F4130000}"/>
    <cellStyle name="Hyperlink 489" xfId="5134" xr:uid="{00000000-0005-0000-0000-0000F5130000}"/>
    <cellStyle name="Hyperlink 49" xfId="5135" xr:uid="{00000000-0005-0000-0000-0000F6130000}"/>
    <cellStyle name="Hyperlink 490" xfId="5136" xr:uid="{00000000-0005-0000-0000-0000F7130000}"/>
    <cellStyle name="Hyperlink 491" xfId="5137" xr:uid="{00000000-0005-0000-0000-0000F8130000}"/>
    <cellStyle name="Hyperlink 492" xfId="5138" xr:uid="{00000000-0005-0000-0000-0000F9130000}"/>
    <cellStyle name="Hyperlink 493" xfId="5139" xr:uid="{00000000-0005-0000-0000-0000FA130000}"/>
    <cellStyle name="Hyperlink 494" xfId="5140" xr:uid="{00000000-0005-0000-0000-0000FB130000}"/>
    <cellStyle name="Hyperlink 495" xfId="5141" xr:uid="{00000000-0005-0000-0000-0000FC130000}"/>
    <cellStyle name="Hyperlink 496" xfId="5142" xr:uid="{00000000-0005-0000-0000-0000FD130000}"/>
    <cellStyle name="Hyperlink 497" xfId="5143" xr:uid="{00000000-0005-0000-0000-0000FE130000}"/>
    <cellStyle name="Hyperlink 498" xfId="5144" xr:uid="{00000000-0005-0000-0000-0000FF130000}"/>
    <cellStyle name="Hyperlink 499" xfId="5145" xr:uid="{00000000-0005-0000-0000-000000140000}"/>
    <cellStyle name="Hyperlink 5" xfId="5146" xr:uid="{00000000-0005-0000-0000-000001140000}"/>
    <cellStyle name="Hyperlink 50" xfId="5147" xr:uid="{00000000-0005-0000-0000-000002140000}"/>
    <cellStyle name="Hyperlink 500" xfId="5148" xr:uid="{00000000-0005-0000-0000-000003140000}"/>
    <cellStyle name="Hyperlink 501" xfId="5149" xr:uid="{00000000-0005-0000-0000-000004140000}"/>
    <cellStyle name="Hyperlink 502" xfId="5150" xr:uid="{00000000-0005-0000-0000-000005140000}"/>
    <cellStyle name="Hyperlink 503" xfId="5151" xr:uid="{00000000-0005-0000-0000-000006140000}"/>
    <cellStyle name="Hyperlink 504" xfId="5152" xr:uid="{00000000-0005-0000-0000-000007140000}"/>
    <cellStyle name="Hyperlink 505" xfId="5153" xr:uid="{00000000-0005-0000-0000-000008140000}"/>
    <cellStyle name="Hyperlink 506" xfId="5154" xr:uid="{00000000-0005-0000-0000-000009140000}"/>
    <cellStyle name="Hyperlink 507" xfId="5155" xr:uid="{00000000-0005-0000-0000-00000A140000}"/>
    <cellStyle name="Hyperlink 508" xfId="5156" xr:uid="{00000000-0005-0000-0000-00000B140000}"/>
    <cellStyle name="Hyperlink 509" xfId="5157" xr:uid="{00000000-0005-0000-0000-00000C140000}"/>
    <cellStyle name="Hyperlink 51" xfId="5158" xr:uid="{00000000-0005-0000-0000-00000D140000}"/>
    <cellStyle name="Hyperlink 510" xfId="5159" xr:uid="{00000000-0005-0000-0000-00000E140000}"/>
    <cellStyle name="Hyperlink 511" xfId="5160" xr:uid="{00000000-0005-0000-0000-00000F140000}"/>
    <cellStyle name="Hyperlink 512" xfId="5161" xr:uid="{00000000-0005-0000-0000-000010140000}"/>
    <cellStyle name="Hyperlink 513" xfId="5162" xr:uid="{00000000-0005-0000-0000-000011140000}"/>
    <cellStyle name="Hyperlink 514" xfId="5163" xr:uid="{00000000-0005-0000-0000-000012140000}"/>
    <cellStyle name="Hyperlink 515" xfId="5164" xr:uid="{00000000-0005-0000-0000-000013140000}"/>
    <cellStyle name="Hyperlink 516" xfId="5165" xr:uid="{00000000-0005-0000-0000-000014140000}"/>
    <cellStyle name="Hyperlink 517" xfId="5166" xr:uid="{00000000-0005-0000-0000-000015140000}"/>
    <cellStyle name="Hyperlink 518" xfId="5167" xr:uid="{00000000-0005-0000-0000-000016140000}"/>
    <cellStyle name="Hyperlink 519" xfId="5168" xr:uid="{00000000-0005-0000-0000-000017140000}"/>
    <cellStyle name="Hyperlink 52" xfId="5169" xr:uid="{00000000-0005-0000-0000-000018140000}"/>
    <cellStyle name="Hyperlink 520" xfId="5170" xr:uid="{00000000-0005-0000-0000-000019140000}"/>
    <cellStyle name="Hyperlink 521" xfId="5171" xr:uid="{00000000-0005-0000-0000-00001A140000}"/>
    <cellStyle name="Hyperlink 522" xfId="5172" xr:uid="{00000000-0005-0000-0000-00001B140000}"/>
    <cellStyle name="Hyperlink 523" xfId="5173" xr:uid="{00000000-0005-0000-0000-00001C140000}"/>
    <cellStyle name="Hyperlink 524" xfId="5174" xr:uid="{00000000-0005-0000-0000-00001D140000}"/>
    <cellStyle name="Hyperlink 525" xfId="5175" xr:uid="{00000000-0005-0000-0000-00001E140000}"/>
    <cellStyle name="Hyperlink 526" xfId="5176" xr:uid="{00000000-0005-0000-0000-00001F140000}"/>
    <cellStyle name="Hyperlink 527" xfId="5177" xr:uid="{00000000-0005-0000-0000-000020140000}"/>
    <cellStyle name="Hyperlink 528" xfId="5178" xr:uid="{00000000-0005-0000-0000-000021140000}"/>
    <cellStyle name="Hyperlink 529" xfId="5179" xr:uid="{00000000-0005-0000-0000-000022140000}"/>
    <cellStyle name="Hyperlink 53" xfId="5180" xr:uid="{00000000-0005-0000-0000-000023140000}"/>
    <cellStyle name="Hyperlink 530" xfId="5181" xr:uid="{00000000-0005-0000-0000-000024140000}"/>
    <cellStyle name="Hyperlink 531" xfId="5182" xr:uid="{00000000-0005-0000-0000-000025140000}"/>
    <cellStyle name="Hyperlink 532" xfId="5183" xr:uid="{00000000-0005-0000-0000-000026140000}"/>
    <cellStyle name="Hyperlink 533" xfId="5184" xr:uid="{00000000-0005-0000-0000-000027140000}"/>
    <cellStyle name="Hyperlink 534" xfId="5185" xr:uid="{00000000-0005-0000-0000-000028140000}"/>
    <cellStyle name="Hyperlink 535" xfId="5186" xr:uid="{00000000-0005-0000-0000-000029140000}"/>
    <cellStyle name="Hyperlink 536" xfId="5187" xr:uid="{00000000-0005-0000-0000-00002A140000}"/>
    <cellStyle name="Hyperlink 537" xfId="5188" xr:uid="{00000000-0005-0000-0000-00002B140000}"/>
    <cellStyle name="Hyperlink 538" xfId="5189" xr:uid="{00000000-0005-0000-0000-00002C140000}"/>
    <cellStyle name="Hyperlink 539" xfId="5190" xr:uid="{00000000-0005-0000-0000-00002D140000}"/>
    <cellStyle name="Hyperlink 54" xfId="5191" xr:uid="{00000000-0005-0000-0000-00002E140000}"/>
    <cellStyle name="Hyperlink 540" xfId="5192" xr:uid="{00000000-0005-0000-0000-00002F140000}"/>
    <cellStyle name="Hyperlink 541" xfId="5193" xr:uid="{00000000-0005-0000-0000-000030140000}"/>
    <cellStyle name="Hyperlink 542" xfId="5194" xr:uid="{00000000-0005-0000-0000-000031140000}"/>
    <cellStyle name="Hyperlink 543" xfId="5195" xr:uid="{00000000-0005-0000-0000-000032140000}"/>
    <cellStyle name="Hyperlink 544" xfId="5196" xr:uid="{00000000-0005-0000-0000-000033140000}"/>
    <cellStyle name="Hyperlink 545" xfId="5197" xr:uid="{00000000-0005-0000-0000-000034140000}"/>
    <cellStyle name="Hyperlink 546" xfId="5198" xr:uid="{00000000-0005-0000-0000-000035140000}"/>
    <cellStyle name="Hyperlink 547" xfId="5199" xr:uid="{00000000-0005-0000-0000-000036140000}"/>
    <cellStyle name="Hyperlink 548" xfId="5200" xr:uid="{00000000-0005-0000-0000-000037140000}"/>
    <cellStyle name="Hyperlink 549" xfId="5201" xr:uid="{00000000-0005-0000-0000-000038140000}"/>
    <cellStyle name="Hyperlink 55" xfId="5202" xr:uid="{00000000-0005-0000-0000-000039140000}"/>
    <cellStyle name="Hyperlink 550" xfId="5203" xr:uid="{00000000-0005-0000-0000-00003A140000}"/>
    <cellStyle name="Hyperlink 551" xfId="5204" xr:uid="{00000000-0005-0000-0000-00003B140000}"/>
    <cellStyle name="Hyperlink 552" xfId="5205" xr:uid="{00000000-0005-0000-0000-00003C140000}"/>
    <cellStyle name="Hyperlink 553" xfId="5206" xr:uid="{00000000-0005-0000-0000-00003D140000}"/>
    <cellStyle name="Hyperlink 554" xfId="5207" xr:uid="{00000000-0005-0000-0000-00003E140000}"/>
    <cellStyle name="Hyperlink 555" xfId="5208" xr:uid="{00000000-0005-0000-0000-00003F140000}"/>
    <cellStyle name="Hyperlink 556" xfId="5209" xr:uid="{00000000-0005-0000-0000-000040140000}"/>
    <cellStyle name="Hyperlink 557" xfId="5210" xr:uid="{00000000-0005-0000-0000-000041140000}"/>
    <cellStyle name="Hyperlink 558" xfId="5211" xr:uid="{00000000-0005-0000-0000-000042140000}"/>
    <cellStyle name="Hyperlink 559" xfId="5212" xr:uid="{00000000-0005-0000-0000-000043140000}"/>
    <cellStyle name="Hyperlink 56" xfId="5213" xr:uid="{00000000-0005-0000-0000-000044140000}"/>
    <cellStyle name="Hyperlink 560" xfId="5214" xr:uid="{00000000-0005-0000-0000-000045140000}"/>
    <cellStyle name="Hyperlink 561" xfId="5215" xr:uid="{00000000-0005-0000-0000-000046140000}"/>
    <cellStyle name="Hyperlink 562" xfId="5216" xr:uid="{00000000-0005-0000-0000-000047140000}"/>
    <cellStyle name="Hyperlink 563" xfId="5217" xr:uid="{00000000-0005-0000-0000-000048140000}"/>
    <cellStyle name="Hyperlink 564" xfId="5218" xr:uid="{00000000-0005-0000-0000-000049140000}"/>
    <cellStyle name="Hyperlink 565" xfId="5219" xr:uid="{00000000-0005-0000-0000-00004A140000}"/>
    <cellStyle name="Hyperlink 566" xfId="5220" xr:uid="{00000000-0005-0000-0000-00004B140000}"/>
    <cellStyle name="Hyperlink 567" xfId="5221" xr:uid="{00000000-0005-0000-0000-00004C140000}"/>
    <cellStyle name="Hyperlink 568" xfId="5222" xr:uid="{00000000-0005-0000-0000-00004D140000}"/>
    <cellStyle name="Hyperlink 569" xfId="5223" xr:uid="{00000000-0005-0000-0000-00004E140000}"/>
    <cellStyle name="Hyperlink 57" xfId="5224" xr:uid="{00000000-0005-0000-0000-00004F140000}"/>
    <cellStyle name="Hyperlink 570" xfId="5225" xr:uid="{00000000-0005-0000-0000-000050140000}"/>
    <cellStyle name="Hyperlink 571" xfId="5226" xr:uid="{00000000-0005-0000-0000-000051140000}"/>
    <cellStyle name="Hyperlink 572" xfId="5227" xr:uid="{00000000-0005-0000-0000-000052140000}"/>
    <cellStyle name="Hyperlink 573" xfId="5228" xr:uid="{00000000-0005-0000-0000-000053140000}"/>
    <cellStyle name="Hyperlink 574" xfId="5229" xr:uid="{00000000-0005-0000-0000-000054140000}"/>
    <cellStyle name="Hyperlink 575" xfId="5230" xr:uid="{00000000-0005-0000-0000-000055140000}"/>
    <cellStyle name="Hyperlink 576" xfId="5231" xr:uid="{00000000-0005-0000-0000-000056140000}"/>
    <cellStyle name="Hyperlink 577" xfId="5232" xr:uid="{00000000-0005-0000-0000-000057140000}"/>
    <cellStyle name="Hyperlink 578" xfId="5233" xr:uid="{00000000-0005-0000-0000-000058140000}"/>
    <cellStyle name="Hyperlink 579" xfId="5234" xr:uid="{00000000-0005-0000-0000-000059140000}"/>
    <cellStyle name="Hyperlink 58" xfId="5235" xr:uid="{00000000-0005-0000-0000-00005A140000}"/>
    <cellStyle name="Hyperlink 580" xfId="5236" xr:uid="{00000000-0005-0000-0000-00005B140000}"/>
    <cellStyle name="Hyperlink 581" xfId="5237" xr:uid="{00000000-0005-0000-0000-00005C140000}"/>
    <cellStyle name="Hyperlink 582" xfId="5238" xr:uid="{00000000-0005-0000-0000-00005D140000}"/>
    <cellStyle name="Hyperlink 583" xfId="5239" xr:uid="{00000000-0005-0000-0000-00005E140000}"/>
    <cellStyle name="Hyperlink 584" xfId="5240" xr:uid="{00000000-0005-0000-0000-00005F140000}"/>
    <cellStyle name="Hyperlink 585" xfId="5241" xr:uid="{00000000-0005-0000-0000-000060140000}"/>
    <cellStyle name="Hyperlink 586" xfId="5242" xr:uid="{00000000-0005-0000-0000-000061140000}"/>
    <cellStyle name="Hyperlink 587" xfId="5243" xr:uid="{00000000-0005-0000-0000-000062140000}"/>
    <cellStyle name="Hyperlink 588" xfId="5244" xr:uid="{00000000-0005-0000-0000-000063140000}"/>
    <cellStyle name="Hyperlink 589" xfId="5245" xr:uid="{00000000-0005-0000-0000-000064140000}"/>
    <cellStyle name="Hyperlink 59" xfId="5246" xr:uid="{00000000-0005-0000-0000-000065140000}"/>
    <cellStyle name="Hyperlink 590" xfId="5247" xr:uid="{00000000-0005-0000-0000-000066140000}"/>
    <cellStyle name="Hyperlink 591" xfId="5248" xr:uid="{00000000-0005-0000-0000-000067140000}"/>
    <cellStyle name="Hyperlink 592" xfId="5249" xr:uid="{00000000-0005-0000-0000-000068140000}"/>
    <cellStyle name="Hyperlink 593" xfId="5250" xr:uid="{00000000-0005-0000-0000-000069140000}"/>
    <cellStyle name="Hyperlink 594" xfId="5251" xr:uid="{00000000-0005-0000-0000-00006A140000}"/>
    <cellStyle name="Hyperlink 595" xfId="5252" xr:uid="{00000000-0005-0000-0000-00006B140000}"/>
    <cellStyle name="Hyperlink 596" xfId="5253" xr:uid="{00000000-0005-0000-0000-00006C140000}"/>
    <cellStyle name="Hyperlink 597" xfId="5254" xr:uid="{00000000-0005-0000-0000-00006D140000}"/>
    <cellStyle name="Hyperlink 598" xfId="5255" xr:uid="{00000000-0005-0000-0000-00006E140000}"/>
    <cellStyle name="Hyperlink 599" xfId="5256" xr:uid="{00000000-0005-0000-0000-00006F140000}"/>
    <cellStyle name="Hyperlink 6" xfId="5257" xr:uid="{00000000-0005-0000-0000-000070140000}"/>
    <cellStyle name="Hyperlink 60" xfId="5258" xr:uid="{00000000-0005-0000-0000-000071140000}"/>
    <cellStyle name="Hyperlink 600" xfId="5259" xr:uid="{00000000-0005-0000-0000-000072140000}"/>
    <cellStyle name="Hyperlink 601" xfId="5260" xr:uid="{00000000-0005-0000-0000-000073140000}"/>
    <cellStyle name="Hyperlink 602" xfId="5261" xr:uid="{00000000-0005-0000-0000-000074140000}"/>
    <cellStyle name="Hyperlink 603" xfId="5262" xr:uid="{00000000-0005-0000-0000-000075140000}"/>
    <cellStyle name="Hyperlink 604" xfId="5263" xr:uid="{00000000-0005-0000-0000-000076140000}"/>
    <cellStyle name="Hyperlink 605" xfId="5264" xr:uid="{00000000-0005-0000-0000-000077140000}"/>
    <cellStyle name="Hyperlink 606" xfId="5265" xr:uid="{00000000-0005-0000-0000-000078140000}"/>
    <cellStyle name="Hyperlink 607" xfId="5266" xr:uid="{00000000-0005-0000-0000-000079140000}"/>
    <cellStyle name="Hyperlink 608" xfId="5267" xr:uid="{00000000-0005-0000-0000-00007A140000}"/>
    <cellStyle name="Hyperlink 609" xfId="5268" xr:uid="{00000000-0005-0000-0000-00007B140000}"/>
    <cellStyle name="Hyperlink 61" xfId="5269" xr:uid="{00000000-0005-0000-0000-00007C140000}"/>
    <cellStyle name="Hyperlink 610" xfId="5270" xr:uid="{00000000-0005-0000-0000-00007D140000}"/>
    <cellStyle name="Hyperlink 611" xfId="5271" xr:uid="{00000000-0005-0000-0000-00007E140000}"/>
    <cellStyle name="Hyperlink 612" xfId="5272" xr:uid="{00000000-0005-0000-0000-00007F140000}"/>
    <cellStyle name="Hyperlink 613" xfId="5273" xr:uid="{00000000-0005-0000-0000-000080140000}"/>
    <cellStyle name="Hyperlink 614" xfId="5274" xr:uid="{00000000-0005-0000-0000-000081140000}"/>
    <cellStyle name="Hyperlink 615" xfId="5275" xr:uid="{00000000-0005-0000-0000-000082140000}"/>
    <cellStyle name="Hyperlink 616" xfId="5276" xr:uid="{00000000-0005-0000-0000-000083140000}"/>
    <cellStyle name="Hyperlink 617" xfId="5277" xr:uid="{00000000-0005-0000-0000-000084140000}"/>
    <cellStyle name="Hyperlink 618" xfId="5278" xr:uid="{00000000-0005-0000-0000-000085140000}"/>
    <cellStyle name="Hyperlink 619" xfId="5279" xr:uid="{00000000-0005-0000-0000-000086140000}"/>
    <cellStyle name="Hyperlink 62" xfId="5280" xr:uid="{00000000-0005-0000-0000-000087140000}"/>
    <cellStyle name="Hyperlink 620" xfId="5281" xr:uid="{00000000-0005-0000-0000-000088140000}"/>
    <cellStyle name="Hyperlink 621" xfId="5282" xr:uid="{00000000-0005-0000-0000-000089140000}"/>
    <cellStyle name="Hyperlink 622" xfId="5283" xr:uid="{00000000-0005-0000-0000-00008A140000}"/>
    <cellStyle name="Hyperlink 623" xfId="5284" xr:uid="{00000000-0005-0000-0000-00008B140000}"/>
    <cellStyle name="Hyperlink 624" xfId="5285" xr:uid="{00000000-0005-0000-0000-00008C140000}"/>
    <cellStyle name="Hyperlink 625" xfId="5286" xr:uid="{00000000-0005-0000-0000-00008D140000}"/>
    <cellStyle name="Hyperlink 626" xfId="5287" xr:uid="{00000000-0005-0000-0000-00008E140000}"/>
    <cellStyle name="Hyperlink 627" xfId="5288" xr:uid="{00000000-0005-0000-0000-00008F140000}"/>
    <cellStyle name="Hyperlink 628" xfId="5289" xr:uid="{00000000-0005-0000-0000-000090140000}"/>
    <cellStyle name="Hyperlink 629" xfId="5290" xr:uid="{00000000-0005-0000-0000-000091140000}"/>
    <cellStyle name="Hyperlink 63" xfId="5291" xr:uid="{00000000-0005-0000-0000-000092140000}"/>
    <cellStyle name="Hyperlink 630" xfId="5292" xr:uid="{00000000-0005-0000-0000-000093140000}"/>
    <cellStyle name="Hyperlink 631" xfId="5293" xr:uid="{00000000-0005-0000-0000-000094140000}"/>
    <cellStyle name="Hyperlink 632" xfId="5294" xr:uid="{00000000-0005-0000-0000-000095140000}"/>
    <cellStyle name="Hyperlink 633" xfId="5295" xr:uid="{00000000-0005-0000-0000-000096140000}"/>
    <cellStyle name="Hyperlink 634" xfId="5296" xr:uid="{00000000-0005-0000-0000-000097140000}"/>
    <cellStyle name="Hyperlink 635" xfId="5297" xr:uid="{00000000-0005-0000-0000-000098140000}"/>
    <cellStyle name="Hyperlink 636" xfId="5298" xr:uid="{00000000-0005-0000-0000-000099140000}"/>
    <cellStyle name="Hyperlink 637" xfId="5299" xr:uid="{00000000-0005-0000-0000-00009A140000}"/>
    <cellStyle name="Hyperlink 638" xfId="5300" xr:uid="{00000000-0005-0000-0000-00009B140000}"/>
    <cellStyle name="Hyperlink 639" xfId="5301" xr:uid="{00000000-0005-0000-0000-00009C140000}"/>
    <cellStyle name="Hyperlink 64" xfId="5302" xr:uid="{00000000-0005-0000-0000-00009D140000}"/>
    <cellStyle name="Hyperlink 640" xfId="5303" xr:uid="{00000000-0005-0000-0000-00009E140000}"/>
    <cellStyle name="Hyperlink 641" xfId="5304" xr:uid="{00000000-0005-0000-0000-00009F140000}"/>
    <cellStyle name="Hyperlink 642" xfId="5305" xr:uid="{00000000-0005-0000-0000-0000A0140000}"/>
    <cellStyle name="Hyperlink 643" xfId="5306" xr:uid="{00000000-0005-0000-0000-0000A1140000}"/>
    <cellStyle name="Hyperlink 644" xfId="5307" xr:uid="{00000000-0005-0000-0000-0000A2140000}"/>
    <cellStyle name="Hyperlink 645" xfId="5308" xr:uid="{00000000-0005-0000-0000-0000A3140000}"/>
    <cellStyle name="Hyperlink 646" xfId="5309" xr:uid="{00000000-0005-0000-0000-0000A4140000}"/>
    <cellStyle name="Hyperlink 647" xfId="5310" xr:uid="{00000000-0005-0000-0000-0000A5140000}"/>
    <cellStyle name="Hyperlink 648" xfId="5311" xr:uid="{00000000-0005-0000-0000-0000A6140000}"/>
    <cellStyle name="Hyperlink 649" xfId="5312" xr:uid="{00000000-0005-0000-0000-0000A7140000}"/>
    <cellStyle name="Hyperlink 65" xfId="5313" xr:uid="{00000000-0005-0000-0000-0000A8140000}"/>
    <cellStyle name="Hyperlink 650" xfId="5314" xr:uid="{00000000-0005-0000-0000-0000A9140000}"/>
    <cellStyle name="Hyperlink 651" xfId="5315" xr:uid="{00000000-0005-0000-0000-0000AA140000}"/>
    <cellStyle name="Hyperlink 652" xfId="5316" xr:uid="{00000000-0005-0000-0000-0000AB140000}"/>
    <cellStyle name="Hyperlink 653" xfId="5317" xr:uid="{00000000-0005-0000-0000-0000AC140000}"/>
    <cellStyle name="Hyperlink 654" xfId="5318" xr:uid="{00000000-0005-0000-0000-0000AD140000}"/>
    <cellStyle name="Hyperlink 655" xfId="5319" xr:uid="{00000000-0005-0000-0000-0000AE140000}"/>
    <cellStyle name="Hyperlink 656" xfId="5320" xr:uid="{00000000-0005-0000-0000-0000AF140000}"/>
    <cellStyle name="Hyperlink 657" xfId="5321" xr:uid="{00000000-0005-0000-0000-0000B0140000}"/>
    <cellStyle name="Hyperlink 658" xfId="5322" xr:uid="{00000000-0005-0000-0000-0000B1140000}"/>
    <cellStyle name="Hyperlink 659" xfId="5323" xr:uid="{00000000-0005-0000-0000-0000B2140000}"/>
    <cellStyle name="Hyperlink 66" xfId="5324" xr:uid="{00000000-0005-0000-0000-0000B3140000}"/>
    <cellStyle name="Hyperlink 660" xfId="5325" xr:uid="{00000000-0005-0000-0000-0000B4140000}"/>
    <cellStyle name="Hyperlink 661" xfId="5326" xr:uid="{00000000-0005-0000-0000-0000B5140000}"/>
    <cellStyle name="Hyperlink 662" xfId="5327" xr:uid="{00000000-0005-0000-0000-0000B6140000}"/>
    <cellStyle name="Hyperlink 663" xfId="5328" xr:uid="{00000000-0005-0000-0000-0000B7140000}"/>
    <cellStyle name="Hyperlink 664" xfId="5329" xr:uid="{00000000-0005-0000-0000-0000B8140000}"/>
    <cellStyle name="Hyperlink 665" xfId="5330" xr:uid="{00000000-0005-0000-0000-0000B9140000}"/>
    <cellStyle name="Hyperlink 666" xfId="5331" xr:uid="{00000000-0005-0000-0000-0000BA140000}"/>
    <cellStyle name="Hyperlink 667" xfId="5332" xr:uid="{00000000-0005-0000-0000-0000BB140000}"/>
    <cellStyle name="Hyperlink 668" xfId="5333" xr:uid="{00000000-0005-0000-0000-0000BC140000}"/>
    <cellStyle name="Hyperlink 669" xfId="5334" xr:uid="{00000000-0005-0000-0000-0000BD140000}"/>
    <cellStyle name="Hyperlink 67" xfId="5335" xr:uid="{00000000-0005-0000-0000-0000BE140000}"/>
    <cellStyle name="Hyperlink 670" xfId="5336" xr:uid="{00000000-0005-0000-0000-0000BF140000}"/>
    <cellStyle name="Hyperlink 671" xfId="5337" xr:uid="{00000000-0005-0000-0000-0000C0140000}"/>
    <cellStyle name="Hyperlink 672" xfId="5338" xr:uid="{00000000-0005-0000-0000-0000C1140000}"/>
    <cellStyle name="Hyperlink 673" xfId="5339" xr:uid="{00000000-0005-0000-0000-0000C2140000}"/>
    <cellStyle name="Hyperlink 674" xfId="5340" xr:uid="{00000000-0005-0000-0000-0000C3140000}"/>
    <cellStyle name="Hyperlink 675" xfId="5341" xr:uid="{00000000-0005-0000-0000-0000C4140000}"/>
    <cellStyle name="Hyperlink 676" xfId="5342" xr:uid="{00000000-0005-0000-0000-0000C5140000}"/>
    <cellStyle name="Hyperlink 677" xfId="5343" xr:uid="{00000000-0005-0000-0000-0000C6140000}"/>
    <cellStyle name="Hyperlink 678" xfId="5344" xr:uid="{00000000-0005-0000-0000-0000C7140000}"/>
    <cellStyle name="Hyperlink 679" xfId="5345" xr:uid="{00000000-0005-0000-0000-0000C8140000}"/>
    <cellStyle name="Hyperlink 68" xfId="5346" xr:uid="{00000000-0005-0000-0000-0000C9140000}"/>
    <cellStyle name="Hyperlink 680" xfId="5347" xr:uid="{00000000-0005-0000-0000-0000CA140000}"/>
    <cellStyle name="Hyperlink 681" xfId="5348" xr:uid="{00000000-0005-0000-0000-0000CB140000}"/>
    <cellStyle name="Hyperlink 682" xfId="5349" xr:uid="{00000000-0005-0000-0000-0000CC140000}"/>
    <cellStyle name="Hyperlink 683" xfId="5350" xr:uid="{00000000-0005-0000-0000-0000CD140000}"/>
    <cellStyle name="Hyperlink 684" xfId="5351" xr:uid="{00000000-0005-0000-0000-0000CE140000}"/>
    <cellStyle name="Hyperlink 685" xfId="5352" xr:uid="{00000000-0005-0000-0000-0000CF140000}"/>
    <cellStyle name="Hyperlink 686" xfId="5353" xr:uid="{00000000-0005-0000-0000-0000D0140000}"/>
    <cellStyle name="Hyperlink 687" xfId="5354" xr:uid="{00000000-0005-0000-0000-0000D1140000}"/>
    <cellStyle name="Hyperlink 688" xfId="5355" xr:uid="{00000000-0005-0000-0000-0000D2140000}"/>
    <cellStyle name="Hyperlink 689" xfId="5356" xr:uid="{00000000-0005-0000-0000-0000D3140000}"/>
    <cellStyle name="Hyperlink 69" xfId="5357" xr:uid="{00000000-0005-0000-0000-0000D4140000}"/>
    <cellStyle name="Hyperlink 690" xfId="5358" xr:uid="{00000000-0005-0000-0000-0000D5140000}"/>
    <cellStyle name="Hyperlink 691" xfId="5359" xr:uid="{00000000-0005-0000-0000-0000D6140000}"/>
    <cellStyle name="Hyperlink 692" xfId="5360" xr:uid="{00000000-0005-0000-0000-0000D7140000}"/>
    <cellStyle name="Hyperlink 693" xfId="5361" xr:uid="{00000000-0005-0000-0000-0000D8140000}"/>
    <cellStyle name="Hyperlink 694" xfId="5362" xr:uid="{00000000-0005-0000-0000-0000D9140000}"/>
    <cellStyle name="Hyperlink 695" xfId="5363" xr:uid="{00000000-0005-0000-0000-0000DA140000}"/>
    <cellStyle name="Hyperlink 696" xfId="5364" xr:uid="{00000000-0005-0000-0000-0000DB140000}"/>
    <cellStyle name="Hyperlink 697" xfId="5365" xr:uid="{00000000-0005-0000-0000-0000DC140000}"/>
    <cellStyle name="Hyperlink 698" xfId="5366" xr:uid="{00000000-0005-0000-0000-0000DD140000}"/>
    <cellStyle name="Hyperlink 699" xfId="5367" xr:uid="{00000000-0005-0000-0000-0000DE140000}"/>
    <cellStyle name="Hyperlink 7" xfId="5368" xr:uid="{00000000-0005-0000-0000-0000DF140000}"/>
    <cellStyle name="Hyperlink 70" xfId="5369" xr:uid="{00000000-0005-0000-0000-0000E0140000}"/>
    <cellStyle name="Hyperlink 700" xfId="5370" xr:uid="{00000000-0005-0000-0000-0000E1140000}"/>
    <cellStyle name="Hyperlink 701" xfId="5371" xr:uid="{00000000-0005-0000-0000-0000E2140000}"/>
    <cellStyle name="Hyperlink 702" xfId="5372" xr:uid="{00000000-0005-0000-0000-0000E3140000}"/>
    <cellStyle name="Hyperlink 703" xfId="5373" xr:uid="{00000000-0005-0000-0000-0000E4140000}"/>
    <cellStyle name="Hyperlink 704" xfId="5374" xr:uid="{00000000-0005-0000-0000-0000E5140000}"/>
    <cellStyle name="Hyperlink 705" xfId="5375" xr:uid="{00000000-0005-0000-0000-0000E6140000}"/>
    <cellStyle name="Hyperlink 706" xfId="5376" xr:uid="{00000000-0005-0000-0000-0000E7140000}"/>
    <cellStyle name="Hyperlink 707" xfId="5377" xr:uid="{00000000-0005-0000-0000-0000E8140000}"/>
    <cellStyle name="Hyperlink 708" xfId="5378" xr:uid="{00000000-0005-0000-0000-0000E9140000}"/>
    <cellStyle name="Hyperlink 709" xfId="5379" xr:uid="{00000000-0005-0000-0000-0000EA140000}"/>
    <cellStyle name="Hyperlink 71" xfId="5380" xr:uid="{00000000-0005-0000-0000-0000EB140000}"/>
    <cellStyle name="Hyperlink 710" xfId="5381" xr:uid="{00000000-0005-0000-0000-0000EC140000}"/>
    <cellStyle name="Hyperlink 711" xfId="5382" xr:uid="{00000000-0005-0000-0000-0000ED140000}"/>
    <cellStyle name="Hyperlink 712" xfId="5383" xr:uid="{00000000-0005-0000-0000-0000EE140000}"/>
    <cellStyle name="Hyperlink 713" xfId="5384" xr:uid="{00000000-0005-0000-0000-0000EF140000}"/>
    <cellStyle name="Hyperlink 714" xfId="5385" xr:uid="{00000000-0005-0000-0000-0000F0140000}"/>
    <cellStyle name="Hyperlink 715" xfId="5386" xr:uid="{00000000-0005-0000-0000-0000F1140000}"/>
    <cellStyle name="Hyperlink 716" xfId="5387" xr:uid="{00000000-0005-0000-0000-0000F2140000}"/>
    <cellStyle name="Hyperlink 717" xfId="5388" xr:uid="{00000000-0005-0000-0000-0000F3140000}"/>
    <cellStyle name="Hyperlink 718" xfId="5389" xr:uid="{00000000-0005-0000-0000-0000F4140000}"/>
    <cellStyle name="Hyperlink 719" xfId="5390" xr:uid="{00000000-0005-0000-0000-0000F5140000}"/>
    <cellStyle name="Hyperlink 72" xfId="5391" xr:uid="{00000000-0005-0000-0000-0000F6140000}"/>
    <cellStyle name="Hyperlink 720" xfId="5392" xr:uid="{00000000-0005-0000-0000-0000F7140000}"/>
    <cellStyle name="Hyperlink 721" xfId="5393" xr:uid="{00000000-0005-0000-0000-0000F8140000}"/>
    <cellStyle name="Hyperlink 722" xfId="5394" xr:uid="{00000000-0005-0000-0000-0000F9140000}"/>
    <cellStyle name="Hyperlink 723" xfId="5395" xr:uid="{00000000-0005-0000-0000-0000FA140000}"/>
    <cellStyle name="Hyperlink 724" xfId="5396" xr:uid="{00000000-0005-0000-0000-0000FB140000}"/>
    <cellStyle name="Hyperlink 725" xfId="5397" xr:uid="{00000000-0005-0000-0000-0000FC140000}"/>
    <cellStyle name="Hyperlink 726" xfId="5398" xr:uid="{00000000-0005-0000-0000-0000FD140000}"/>
    <cellStyle name="Hyperlink 727" xfId="5399" xr:uid="{00000000-0005-0000-0000-0000FE140000}"/>
    <cellStyle name="Hyperlink 728" xfId="5400" xr:uid="{00000000-0005-0000-0000-0000FF140000}"/>
    <cellStyle name="Hyperlink 729" xfId="5401" xr:uid="{00000000-0005-0000-0000-000000150000}"/>
    <cellStyle name="Hyperlink 73" xfId="5402" xr:uid="{00000000-0005-0000-0000-000001150000}"/>
    <cellStyle name="Hyperlink 730" xfId="5403" xr:uid="{00000000-0005-0000-0000-000002150000}"/>
    <cellStyle name="Hyperlink 731" xfId="5404" xr:uid="{00000000-0005-0000-0000-000003150000}"/>
    <cellStyle name="Hyperlink 732" xfId="5405" xr:uid="{00000000-0005-0000-0000-000004150000}"/>
    <cellStyle name="Hyperlink 733" xfId="5406" xr:uid="{00000000-0005-0000-0000-000005150000}"/>
    <cellStyle name="Hyperlink 734" xfId="5407" xr:uid="{00000000-0005-0000-0000-000006150000}"/>
    <cellStyle name="Hyperlink 735" xfId="5408" xr:uid="{00000000-0005-0000-0000-000007150000}"/>
    <cellStyle name="Hyperlink 736" xfId="5409" xr:uid="{00000000-0005-0000-0000-000008150000}"/>
    <cellStyle name="Hyperlink 737" xfId="5410" xr:uid="{00000000-0005-0000-0000-000009150000}"/>
    <cellStyle name="Hyperlink 738" xfId="5411" xr:uid="{00000000-0005-0000-0000-00000A150000}"/>
    <cellStyle name="Hyperlink 739" xfId="5412" xr:uid="{00000000-0005-0000-0000-00000B150000}"/>
    <cellStyle name="Hyperlink 74" xfId="5413" xr:uid="{00000000-0005-0000-0000-00000C150000}"/>
    <cellStyle name="Hyperlink 740" xfId="5414" xr:uid="{00000000-0005-0000-0000-00000D150000}"/>
    <cellStyle name="Hyperlink 741" xfId="5415" xr:uid="{00000000-0005-0000-0000-00000E150000}"/>
    <cellStyle name="Hyperlink 742" xfId="5416" xr:uid="{00000000-0005-0000-0000-00000F150000}"/>
    <cellStyle name="Hyperlink 743" xfId="5417" xr:uid="{00000000-0005-0000-0000-000010150000}"/>
    <cellStyle name="Hyperlink 744" xfId="5418" xr:uid="{00000000-0005-0000-0000-000011150000}"/>
    <cellStyle name="Hyperlink 745" xfId="5419" xr:uid="{00000000-0005-0000-0000-000012150000}"/>
    <cellStyle name="Hyperlink 746" xfId="5420" xr:uid="{00000000-0005-0000-0000-000013150000}"/>
    <cellStyle name="Hyperlink 747" xfId="5421" xr:uid="{00000000-0005-0000-0000-000014150000}"/>
    <cellStyle name="Hyperlink 748" xfId="5422" xr:uid="{00000000-0005-0000-0000-000015150000}"/>
    <cellStyle name="Hyperlink 749" xfId="5423" xr:uid="{00000000-0005-0000-0000-000016150000}"/>
    <cellStyle name="Hyperlink 75" xfId="5424" xr:uid="{00000000-0005-0000-0000-000017150000}"/>
    <cellStyle name="Hyperlink 750" xfId="5425" xr:uid="{00000000-0005-0000-0000-000018150000}"/>
    <cellStyle name="Hyperlink 751" xfId="5426" xr:uid="{00000000-0005-0000-0000-000019150000}"/>
    <cellStyle name="Hyperlink 752" xfId="5427" xr:uid="{00000000-0005-0000-0000-00001A150000}"/>
    <cellStyle name="Hyperlink 753" xfId="5428" xr:uid="{00000000-0005-0000-0000-00001B150000}"/>
    <cellStyle name="Hyperlink 754" xfId="5429" xr:uid="{00000000-0005-0000-0000-00001C150000}"/>
    <cellStyle name="Hyperlink 755" xfId="5430" xr:uid="{00000000-0005-0000-0000-00001D150000}"/>
    <cellStyle name="Hyperlink 756" xfId="5431" xr:uid="{00000000-0005-0000-0000-00001E150000}"/>
    <cellStyle name="Hyperlink 757" xfId="5432" xr:uid="{00000000-0005-0000-0000-00001F150000}"/>
    <cellStyle name="Hyperlink 758" xfId="5433" xr:uid="{00000000-0005-0000-0000-000020150000}"/>
    <cellStyle name="Hyperlink 759" xfId="5434" xr:uid="{00000000-0005-0000-0000-000021150000}"/>
    <cellStyle name="Hyperlink 76" xfId="5435" xr:uid="{00000000-0005-0000-0000-000022150000}"/>
    <cellStyle name="Hyperlink 760" xfId="5436" xr:uid="{00000000-0005-0000-0000-000023150000}"/>
    <cellStyle name="Hyperlink 761" xfId="5437" xr:uid="{00000000-0005-0000-0000-000024150000}"/>
    <cellStyle name="Hyperlink 762" xfId="5438" xr:uid="{00000000-0005-0000-0000-000025150000}"/>
    <cellStyle name="Hyperlink 763" xfId="5439" xr:uid="{00000000-0005-0000-0000-000026150000}"/>
    <cellStyle name="Hyperlink 764" xfId="5440" xr:uid="{00000000-0005-0000-0000-000027150000}"/>
    <cellStyle name="Hyperlink 765" xfId="5441" xr:uid="{00000000-0005-0000-0000-000028150000}"/>
    <cellStyle name="Hyperlink 766" xfId="5442" xr:uid="{00000000-0005-0000-0000-000029150000}"/>
    <cellStyle name="Hyperlink 767" xfId="5443" xr:uid="{00000000-0005-0000-0000-00002A150000}"/>
    <cellStyle name="Hyperlink 768" xfId="5444" xr:uid="{00000000-0005-0000-0000-00002B150000}"/>
    <cellStyle name="Hyperlink 769" xfId="5445" xr:uid="{00000000-0005-0000-0000-00002C150000}"/>
    <cellStyle name="Hyperlink 77" xfId="5446" xr:uid="{00000000-0005-0000-0000-00002D150000}"/>
    <cellStyle name="Hyperlink 770" xfId="5447" xr:uid="{00000000-0005-0000-0000-00002E150000}"/>
    <cellStyle name="Hyperlink 771" xfId="5448" xr:uid="{00000000-0005-0000-0000-00002F150000}"/>
    <cellStyle name="Hyperlink 772" xfId="5449" xr:uid="{00000000-0005-0000-0000-000030150000}"/>
    <cellStyle name="Hyperlink 773" xfId="5450" xr:uid="{00000000-0005-0000-0000-000031150000}"/>
    <cellStyle name="Hyperlink 774" xfId="5451" xr:uid="{00000000-0005-0000-0000-000032150000}"/>
    <cellStyle name="Hyperlink 775" xfId="5452" xr:uid="{00000000-0005-0000-0000-000033150000}"/>
    <cellStyle name="Hyperlink 776" xfId="5453" xr:uid="{00000000-0005-0000-0000-000034150000}"/>
    <cellStyle name="Hyperlink 777" xfId="5454" xr:uid="{00000000-0005-0000-0000-000035150000}"/>
    <cellStyle name="Hyperlink 778" xfId="5455" xr:uid="{00000000-0005-0000-0000-000036150000}"/>
    <cellStyle name="Hyperlink 779" xfId="5456" xr:uid="{00000000-0005-0000-0000-000037150000}"/>
    <cellStyle name="Hyperlink 78" xfId="5457" xr:uid="{00000000-0005-0000-0000-000038150000}"/>
    <cellStyle name="Hyperlink 780" xfId="5458" xr:uid="{00000000-0005-0000-0000-000039150000}"/>
    <cellStyle name="Hyperlink 781" xfId="5459" xr:uid="{00000000-0005-0000-0000-00003A150000}"/>
    <cellStyle name="Hyperlink 782" xfId="5460" xr:uid="{00000000-0005-0000-0000-00003B150000}"/>
    <cellStyle name="Hyperlink 783" xfId="5461" xr:uid="{00000000-0005-0000-0000-00003C150000}"/>
    <cellStyle name="Hyperlink 784" xfId="5462" xr:uid="{00000000-0005-0000-0000-00003D150000}"/>
    <cellStyle name="Hyperlink 785" xfId="5463" xr:uid="{00000000-0005-0000-0000-00003E150000}"/>
    <cellStyle name="Hyperlink 786" xfId="5464" xr:uid="{00000000-0005-0000-0000-00003F150000}"/>
    <cellStyle name="Hyperlink 787" xfId="5465" xr:uid="{00000000-0005-0000-0000-000040150000}"/>
    <cellStyle name="Hyperlink 788" xfId="5466" xr:uid="{00000000-0005-0000-0000-000041150000}"/>
    <cellStyle name="Hyperlink 789" xfId="5467" xr:uid="{00000000-0005-0000-0000-000042150000}"/>
    <cellStyle name="Hyperlink 79" xfId="5468" xr:uid="{00000000-0005-0000-0000-000043150000}"/>
    <cellStyle name="Hyperlink 790" xfId="5469" xr:uid="{00000000-0005-0000-0000-000044150000}"/>
    <cellStyle name="Hyperlink 791" xfId="5470" xr:uid="{00000000-0005-0000-0000-000045150000}"/>
    <cellStyle name="Hyperlink 792" xfId="5471" xr:uid="{00000000-0005-0000-0000-000046150000}"/>
    <cellStyle name="Hyperlink 793" xfId="5472" xr:uid="{00000000-0005-0000-0000-000047150000}"/>
    <cellStyle name="Hyperlink 794" xfId="5473" xr:uid="{00000000-0005-0000-0000-000048150000}"/>
    <cellStyle name="Hyperlink 795" xfId="5474" xr:uid="{00000000-0005-0000-0000-000049150000}"/>
    <cellStyle name="Hyperlink 796" xfId="5475" xr:uid="{00000000-0005-0000-0000-00004A150000}"/>
    <cellStyle name="Hyperlink 797" xfId="5476" xr:uid="{00000000-0005-0000-0000-00004B150000}"/>
    <cellStyle name="Hyperlink 798" xfId="5477" xr:uid="{00000000-0005-0000-0000-00004C150000}"/>
    <cellStyle name="Hyperlink 799" xfId="5478" xr:uid="{00000000-0005-0000-0000-00004D150000}"/>
    <cellStyle name="Hyperlink 8" xfId="5479" xr:uid="{00000000-0005-0000-0000-00004E150000}"/>
    <cellStyle name="Hyperlink 80" xfId="5480" xr:uid="{00000000-0005-0000-0000-00004F150000}"/>
    <cellStyle name="Hyperlink 800" xfId="5481" xr:uid="{00000000-0005-0000-0000-000050150000}"/>
    <cellStyle name="Hyperlink 801" xfId="5482" xr:uid="{00000000-0005-0000-0000-000051150000}"/>
    <cellStyle name="Hyperlink 802" xfId="5483" xr:uid="{00000000-0005-0000-0000-000052150000}"/>
    <cellStyle name="Hyperlink 803" xfId="5484" xr:uid="{00000000-0005-0000-0000-000053150000}"/>
    <cellStyle name="Hyperlink 804" xfId="9628" xr:uid="{00000000-0005-0000-0000-000054150000}"/>
    <cellStyle name="Hyperlink 805" xfId="9633" xr:uid="{00000000-0005-0000-0000-000055150000}"/>
    <cellStyle name="Hyperlink 81" xfId="5485" xr:uid="{00000000-0005-0000-0000-000056150000}"/>
    <cellStyle name="Hyperlink 82" xfId="5486" xr:uid="{00000000-0005-0000-0000-000057150000}"/>
    <cellStyle name="Hyperlink 83" xfId="5487" xr:uid="{00000000-0005-0000-0000-000058150000}"/>
    <cellStyle name="Hyperlink 84" xfId="5488" xr:uid="{00000000-0005-0000-0000-000059150000}"/>
    <cellStyle name="Hyperlink 85" xfId="5489" xr:uid="{00000000-0005-0000-0000-00005A150000}"/>
    <cellStyle name="Hyperlink 86" xfId="5490" xr:uid="{00000000-0005-0000-0000-00005B150000}"/>
    <cellStyle name="Hyperlink 87" xfId="5491" xr:uid="{00000000-0005-0000-0000-00005C150000}"/>
    <cellStyle name="Hyperlink 88" xfId="5492" xr:uid="{00000000-0005-0000-0000-00005D150000}"/>
    <cellStyle name="Hyperlink 89" xfId="5493" xr:uid="{00000000-0005-0000-0000-00005E150000}"/>
    <cellStyle name="Hyperlink 9" xfId="5494" xr:uid="{00000000-0005-0000-0000-00005F150000}"/>
    <cellStyle name="Hyperlink 90" xfId="5495" xr:uid="{00000000-0005-0000-0000-000060150000}"/>
    <cellStyle name="Hyperlink 91" xfId="5496" xr:uid="{00000000-0005-0000-0000-000061150000}"/>
    <cellStyle name="Hyperlink 92" xfId="5497" xr:uid="{00000000-0005-0000-0000-000062150000}"/>
    <cellStyle name="Hyperlink 93" xfId="5498" xr:uid="{00000000-0005-0000-0000-000063150000}"/>
    <cellStyle name="Hyperlink 94" xfId="5499" xr:uid="{00000000-0005-0000-0000-000064150000}"/>
    <cellStyle name="Hyperlink 95" xfId="5500" xr:uid="{00000000-0005-0000-0000-000065150000}"/>
    <cellStyle name="Hyperlink 96" xfId="5501" xr:uid="{00000000-0005-0000-0000-000066150000}"/>
    <cellStyle name="Hyperlink 97" xfId="5502" xr:uid="{00000000-0005-0000-0000-000067150000}"/>
    <cellStyle name="Hyperlink 98" xfId="5503" xr:uid="{00000000-0005-0000-0000-000068150000}"/>
    <cellStyle name="Hyperlink 99" xfId="5504" xr:uid="{00000000-0005-0000-0000-000069150000}"/>
    <cellStyle name="Input [yellow]" xfId="5505" xr:uid="{00000000-0005-0000-0000-00006A150000}"/>
    <cellStyle name="Input [yellow] 2" xfId="5506" xr:uid="{00000000-0005-0000-0000-00006B150000}"/>
    <cellStyle name="Input [yellow] 3" xfId="5507" xr:uid="{00000000-0005-0000-0000-00006C150000}"/>
    <cellStyle name="Input 2" xfId="5508" xr:uid="{00000000-0005-0000-0000-00006D150000}"/>
    <cellStyle name="Input 2 2" xfId="5509" xr:uid="{00000000-0005-0000-0000-00006E150000}"/>
    <cellStyle name="Input 2 2 2" xfId="5510" xr:uid="{00000000-0005-0000-0000-00006F150000}"/>
    <cellStyle name="Input 2 2 2 2" xfId="5511" xr:uid="{00000000-0005-0000-0000-000070150000}"/>
    <cellStyle name="Input 2 2 2 3" xfId="5512" xr:uid="{00000000-0005-0000-0000-000071150000}"/>
    <cellStyle name="Input 2 2 2 4" xfId="5513" xr:uid="{00000000-0005-0000-0000-000072150000}"/>
    <cellStyle name="Input 2 2 3" xfId="5514" xr:uid="{00000000-0005-0000-0000-000073150000}"/>
    <cellStyle name="Input 2 2 4" xfId="5515" xr:uid="{00000000-0005-0000-0000-000074150000}"/>
    <cellStyle name="Input 2 2 5" xfId="5516" xr:uid="{00000000-0005-0000-0000-000075150000}"/>
    <cellStyle name="Input 2 3" xfId="5517" xr:uid="{00000000-0005-0000-0000-000076150000}"/>
    <cellStyle name="Input 2 3 2" xfId="5518" xr:uid="{00000000-0005-0000-0000-000077150000}"/>
    <cellStyle name="Input 2 3 3" xfId="5519" xr:uid="{00000000-0005-0000-0000-000078150000}"/>
    <cellStyle name="Input 2 3 4" xfId="5520" xr:uid="{00000000-0005-0000-0000-000079150000}"/>
    <cellStyle name="Input 2 4" xfId="5521" xr:uid="{00000000-0005-0000-0000-00007A150000}"/>
    <cellStyle name="Input 2 4 2" xfId="5522" xr:uid="{00000000-0005-0000-0000-00007B150000}"/>
    <cellStyle name="Input 2 4 3" xfId="5523" xr:uid="{00000000-0005-0000-0000-00007C150000}"/>
    <cellStyle name="Input 2 4 4" xfId="5524" xr:uid="{00000000-0005-0000-0000-00007D150000}"/>
    <cellStyle name="Input 2 5" xfId="5525" xr:uid="{00000000-0005-0000-0000-00007E150000}"/>
    <cellStyle name="Input 2 5 2" xfId="5526" xr:uid="{00000000-0005-0000-0000-00007F150000}"/>
    <cellStyle name="Input 2 5 3" xfId="5527" xr:uid="{00000000-0005-0000-0000-000080150000}"/>
    <cellStyle name="Input 2 5 4" xfId="5528" xr:uid="{00000000-0005-0000-0000-000081150000}"/>
    <cellStyle name="Input 2 6" xfId="5529" xr:uid="{00000000-0005-0000-0000-000082150000}"/>
    <cellStyle name="Input 2 7" xfId="5530" xr:uid="{00000000-0005-0000-0000-000083150000}"/>
    <cellStyle name="Input 2 8" xfId="5531" xr:uid="{00000000-0005-0000-0000-000084150000}"/>
    <cellStyle name="Input 3" xfId="5532" xr:uid="{00000000-0005-0000-0000-000085150000}"/>
    <cellStyle name="Input 4" xfId="5533" xr:uid="{00000000-0005-0000-0000-000086150000}"/>
    <cellStyle name="Input 5" xfId="5534" xr:uid="{00000000-0005-0000-0000-000087150000}"/>
    <cellStyle name="Input Cells" xfId="5535" xr:uid="{00000000-0005-0000-0000-000088150000}"/>
    <cellStyle name="Input Cells 2" xfId="5536" xr:uid="{00000000-0005-0000-0000-000089150000}"/>
    <cellStyle name="Judul" xfId="5537" xr:uid="{00000000-0005-0000-0000-00008A150000}"/>
    <cellStyle name="Keluaran" xfId="5538" xr:uid="{00000000-0005-0000-0000-00008B150000}"/>
    <cellStyle name="Keluaran 10" xfId="5539" xr:uid="{00000000-0005-0000-0000-00008C150000}"/>
    <cellStyle name="Keluaran 11" xfId="5540" xr:uid="{00000000-0005-0000-0000-00008D150000}"/>
    <cellStyle name="Keluaran 12" xfId="5541" xr:uid="{00000000-0005-0000-0000-00008E150000}"/>
    <cellStyle name="Keluaran 2" xfId="5542" xr:uid="{00000000-0005-0000-0000-00008F150000}"/>
    <cellStyle name="Keluaran 3" xfId="5543" xr:uid="{00000000-0005-0000-0000-000090150000}"/>
    <cellStyle name="Keluaran 4" xfId="5544" xr:uid="{00000000-0005-0000-0000-000091150000}"/>
    <cellStyle name="Keluaran 5" xfId="5545" xr:uid="{00000000-0005-0000-0000-000092150000}"/>
    <cellStyle name="Keluaran 6" xfId="5546" xr:uid="{00000000-0005-0000-0000-000093150000}"/>
    <cellStyle name="Keluaran 7" xfId="5547" xr:uid="{00000000-0005-0000-0000-000094150000}"/>
    <cellStyle name="Keluaran 8" xfId="5548" xr:uid="{00000000-0005-0000-0000-000095150000}"/>
    <cellStyle name="Keluaran 9" xfId="5549" xr:uid="{00000000-0005-0000-0000-000096150000}"/>
    <cellStyle name="Labels - Style3" xfId="5550" xr:uid="{00000000-0005-0000-0000-000097150000}"/>
    <cellStyle name="Labels - Style3 10" xfId="5551" xr:uid="{00000000-0005-0000-0000-000098150000}"/>
    <cellStyle name="Labels - Style3 11" xfId="5552" xr:uid="{00000000-0005-0000-0000-000099150000}"/>
    <cellStyle name="Labels - Style3 12" xfId="5553" xr:uid="{00000000-0005-0000-0000-00009A150000}"/>
    <cellStyle name="Labels - Style3 13" xfId="5554" xr:uid="{00000000-0005-0000-0000-00009B150000}"/>
    <cellStyle name="Labels - Style3 2" xfId="5555" xr:uid="{00000000-0005-0000-0000-00009C150000}"/>
    <cellStyle name="Labels - Style3 3" xfId="5556" xr:uid="{00000000-0005-0000-0000-00009D150000}"/>
    <cellStyle name="Labels - Style3 4" xfId="5557" xr:uid="{00000000-0005-0000-0000-00009E150000}"/>
    <cellStyle name="Labels - Style3 5" xfId="5558" xr:uid="{00000000-0005-0000-0000-00009F150000}"/>
    <cellStyle name="Labels - Style3 6" xfId="5559" xr:uid="{00000000-0005-0000-0000-0000A0150000}"/>
    <cellStyle name="Labels - Style3 7" xfId="5560" xr:uid="{00000000-0005-0000-0000-0000A1150000}"/>
    <cellStyle name="Labels - Style3 8" xfId="5561" xr:uid="{00000000-0005-0000-0000-0000A2150000}"/>
    <cellStyle name="Labels - Style3 9" xfId="5562" xr:uid="{00000000-0005-0000-0000-0000A3150000}"/>
    <cellStyle name="Level 1" xfId="5563" xr:uid="{00000000-0005-0000-0000-0000A4150000}"/>
    <cellStyle name="Level 1 2" xfId="5564" xr:uid="{00000000-0005-0000-0000-0000A5150000}"/>
    <cellStyle name="Link Currency (0)" xfId="5565" xr:uid="{00000000-0005-0000-0000-0000A6150000}"/>
    <cellStyle name="Link Currency (0) 2" xfId="5566" xr:uid="{00000000-0005-0000-0000-0000A7150000}"/>
    <cellStyle name="Link Currency (0) 2 2" xfId="5567" xr:uid="{00000000-0005-0000-0000-0000A8150000}"/>
    <cellStyle name="Link Currency (0) 2 2 2" xfId="5568" xr:uid="{00000000-0005-0000-0000-0000A9150000}"/>
    <cellStyle name="Link Currency (0) 2 3" xfId="5569" xr:uid="{00000000-0005-0000-0000-0000AA150000}"/>
    <cellStyle name="Link Currency (0) 2 4" xfId="5570" xr:uid="{00000000-0005-0000-0000-0000AB150000}"/>
    <cellStyle name="Link Currency (0) 3" xfId="5571" xr:uid="{00000000-0005-0000-0000-0000AC150000}"/>
    <cellStyle name="Link Currency (0) 3 2" xfId="5572" xr:uid="{00000000-0005-0000-0000-0000AD150000}"/>
    <cellStyle name="Link Currency (0) 4" xfId="5573" xr:uid="{00000000-0005-0000-0000-0000AE150000}"/>
    <cellStyle name="Link Currency (0) 5" xfId="5574" xr:uid="{00000000-0005-0000-0000-0000AF150000}"/>
    <cellStyle name="Link Currency (2)" xfId="5575" xr:uid="{00000000-0005-0000-0000-0000B0150000}"/>
    <cellStyle name="Link Currency (2) 2" xfId="5576" xr:uid="{00000000-0005-0000-0000-0000B1150000}"/>
    <cellStyle name="Link Currency (2) 2 2" xfId="5577" xr:uid="{00000000-0005-0000-0000-0000B2150000}"/>
    <cellStyle name="Link Currency (2) 2 2 2" xfId="5578" xr:uid="{00000000-0005-0000-0000-0000B3150000}"/>
    <cellStyle name="Link Currency (2) 2 3" xfId="5579" xr:uid="{00000000-0005-0000-0000-0000B4150000}"/>
    <cellStyle name="Link Currency (2) 2 4" xfId="5580" xr:uid="{00000000-0005-0000-0000-0000B5150000}"/>
    <cellStyle name="Link Currency (2) 3" xfId="5581" xr:uid="{00000000-0005-0000-0000-0000B6150000}"/>
    <cellStyle name="Link Currency (2) 3 2" xfId="5582" xr:uid="{00000000-0005-0000-0000-0000B7150000}"/>
    <cellStyle name="Link Currency (2) 4" xfId="5583" xr:uid="{00000000-0005-0000-0000-0000B8150000}"/>
    <cellStyle name="Link Currency (2) 5" xfId="5584" xr:uid="{00000000-0005-0000-0000-0000B9150000}"/>
    <cellStyle name="Link Units (0)" xfId="5585" xr:uid="{00000000-0005-0000-0000-0000BA150000}"/>
    <cellStyle name="Link Units (0) 2" xfId="5586" xr:uid="{00000000-0005-0000-0000-0000BB150000}"/>
    <cellStyle name="Link Units (0) 2 2" xfId="5587" xr:uid="{00000000-0005-0000-0000-0000BC150000}"/>
    <cellStyle name="Link Units (0) 2 2 2" xfId="5588" xr:uid="{00000000-0005-0000-0000-0000BD150000}"/>
    <cellStyle name="Link Units (0) 2 3" xfId="5589" xr:uid="{00000000-0005-0000-0000-0000BE150000}"/>
    <cellStyle name="Link Units (0) 2 4" xfId="5590" xr:uid="{00000000-0005-0000-0000-0000BF150000}"/>
    <cellStyle name="Link Units (0) 3" xfId="5591" xr:uid="{00000000-0005-0000-0000-0000C0150000}"/>
    <cellStyle name="Link Units (0) 3 2" xfId="5592" xr:uid="{00000000-0005-0000-0000-0000C1150000}"/>
    <cellStyle name="Link Units (0) 4" xfId="5593" xr:uid="{00000000-0005-0000-0000-0000C2150000}"/>
    <cellStyle name="Link Units (0) 5" xfId="5594" xr:uid="{00000000-0005-0000-0000-0000C3150000}"/>
    <cellStyle name="Link Units (1)" xfId="5595" xr:uid="{00000000-0005-0000-0000-0000C4150000}"/>
    <cellStyle name="Link Units (1) 2" xfId="5596" xr:uid="{00000000-0005-0000-0000-0000C5150000}"/>
    <cellStyle name="Link Units (1) 2 2" xfId="5597" xr:uid="{00000000-0005-0000-0000-0000C6150000}"/>
    <cellStyle name="Link Units (1) 2 2 2" xfId="5598" xr:uid="{00000000-0005-0000-0000-0000C7150000}"/>
    <cellStyle name="Link Units (1) 2 3" xfId="5599" xr:uid="{00000000-0005-0000-0000-0000C8150000}"/>
    <cellStyle name="Link Units (1) 2 4" xfId="5600" xr:uid="{00000000-0005-0000-0000-0000C9150000}"/>
    <cellStyle name="Link Units (1) 3" xfId="5601" xr:uid="{00000000-0005-0000-0000-0000CA150000}"/>
    <cellStyle name="Link Units (1) 3 2" xfId="5602" xr:uid="{00000000-0005-0000-0000-0000CB150000}"/>
    <cellStyle name="Link Units (1) 4" xfId="5603" xr:uid="{00000000-0005-0000-0000-0000CC150000}"/>
    <cellStyle name="Link Units (1) 5" xfId="5604" xr:uid="{00000000-0005-0000-0000-0000CD150000}"/>
    <cellStyle name="Link Units (2)" xfId="5605" xr:uid="{00000000-0005-0000-0000-0000CE150000}"/>
    <cellStyle name="Link Units (2) 2" xfId="5606" xr:uid="{00000000-0005-0000-0000-0000CF150000}"/>
    <cellStyle name="Link Units (2) 2 2" xfId="5607" xr:uid="{00000000-0005-0000-0000-0000D0150000}"/>
    <cellStyle name="Link Units (2) 2 2 2" xfId="5608" xr:uid="{00000000-0005-0000-0000-0000D1150000}"/>
    <cellStyle name="Link Units (2) 2 3" xfId="5609" xr:uid="{00000000-0005-0000-0000-0000D2150000}"/>
    <cellStyle name="Link Units (2) 2 4" xfId="5610" xr:uid="{00000000-0005-0000-0000-0000D3150000}"/>
    <cellStyle name="Link Units (2) 3" xfId="5611" xr:uid="{00000000-0005-0000-0000-0000D4150000}"/>
    <cellStyle name="Link Units (2) 3 2" xfId="5612" xr:uid="{00000000-0005-0000-0000-0000D5150000}"/>
    <cellStyle name="Link Units (2) 4" xfId="5613" xr:uid="{00000000-0005-0000-0000-0000D6150000}"/>
    <cellStyle name="Link Units (2) 5" xfId="5614" xr:uid="{00000000-0005-0000-0000-0000D7150000}"/>
    <cellStyle name="Linked Cell 2" xfId="5615" xr:uid="{00000000-0005-0000-0000-0000D8150000}"/>
    <cellStyle name="Linked Cell 2 2" xfId="5616" xr:uid="{00000000-0005-0000-0000-0000D9150000}"/>
    <cellStyle name="Linked Cell 2 2 2" xfId="5617" xr:uid="{00000000-0005-0000-0000-0000DA150000}"/>
    <cellStyle name="Linked Cell 2 3" xfId="5618" xr:uid="{00000000-0005-0000-0000-0000DB150000}"/>
    <cellStyle name="Linked Cell 2 3 2" xfId="5619" xr:uid="{00000000-0005-0000-0000-0000DC150000}"/>
    <cellStyle name="Linked Cell 2 4" xfId="5620" xr:uid="{00000000-0005-0000-0000-0000DD150000}"/>
    <cellStyle name="Linked Cell 3" xfId="5621" xr:uid="{00000000-0005-0000-0000-0000DE150000}"/>
    <cellStyle name="Linked Cell 4" xfId="5622" xr:uid="{00000000-0005-0000-0000-0000DF150000}"/>
    <cellStyle name="Linked Cell 5" xfId="5623" xr:uid="{00000000-0005-0000-0000-0000E0150000}"/>
    <cellStyle name="Linked Cells" xfId="5624" xr:uid="{00000000-0005-0000-0000-0000E1150000}"/>
    <cellStyle name="Linked Cells 2" xfId="5625" xr:uid="{00000000-0005-0000-0000-0000E2150000}"/>
    <cellStyle name="Masukan" xfId="5626" xr:uid="{00000000-0005-0000-0000-0000E3150000}"/>
    <cellStyle name="Masukan 10" xfId="5627" xr:uid="{00000000-0005-0000-0000-0000E4150000}"/>
    <cellStyle name="Masukan 11" xfId="5628" xr:uid="{00000000-0005-0000-0000-0000E5150000}"/>
    <cellStyle name="Masukan 12" xfId="5629" xr:uid="{00000000-0005-0000-0000-0000E6150000}"/>
    <cellStyle name="Masukan 2" xfId="5630" xr:uid="{00000000-0005-0000-0000-0000E7150000}"/>
    <cellStyle name="Masukan 3" xfId="5631" xr:uid="{00000000-0005-0000-0000-0000E8150000}"/>
    <cellStyle name="Masukan 4" xfId="5632" xr:uid="{00000000-0005-0000-0000-0000E9150000}"/>
    <cellStyle name="Masukan 5" xfId="5633" xr:uid="{00000000-0005-0000-0000-0000EA150000}"/>
    <cellStyle name="Masukan 6" xfId="5634" xr:uid="{00000000-0005-0000-0000-0000EB150000}"/>
    <cellStyle name="Masukan 7" xfId="5635" xr:uid="{00000000-0005-0000-0000-0000EC150000}"/>
    <cellStyle name="Masukan 8" xfId="5636" xr:uid="{00000000-0005-0000-0000-0000ED150000}"/>
    <cellStyle name="Masukan 9" xfId="5637" xr:uid="{00000000-0005-0000-0000-0000EE150000}"/>
    <cellStyle name="Migliaia (0)_pldt" xfId="5638" xr:uid="{00000000-0005-0000-0000-0000EF150000}"/>
    <cellStyle name="Migliaia_pldt" xfId="5639" xr:uid="{00000000-0005-0000-0000-0000F0150000}"/>
    <cellStyle name="Milliers [0]_!!!GO" xfId="5640" xr:uid="{00000000-0005-0000-0000-0000F1150000}"/>
    <cellStyle name="Milliers_!!!GO" xfId="5641" xr:uid="{00000000-0005-0000-0000-0000F2150000}"/>
    <cellStyle name="Monétaire [0]_!!!GO" xfId="5642" xr:uid="{00000000-0005-0000-0000-0000F3150000}"/>
    <cellStyle name="Monétaire_!!!GO" xfId="5643" xr:uid="{00000000-0005-0000-0000-0000F4150000}"/>
    <cellStyle name="Netral" xfId="5644" xr:uid="{00000000-0005-0000-0000-0000F5150000}"/>
    <cellStyle name="Neutral 2" xfId="5645" xr:uid="{00000000-0005-0000-0000-0000F6150000}"/>
    <cellStyle name="Neutral 3" xfId="5646" xr:uid="{00000000-0005-0000-0000-0000F7150000}"/>
    <cellStyle name="Neutral 4" xfId="5647" xr:uid="{00000000-0005-0000-0000-0000F8150000}"/>
    <cellStyle name="Neutral 5" xfId="5648" xr:uid="{00000000-0005-0000-0000-0000F9150000}"/>
    <cellStyle name="no dec" xfId="5649" xr:uid="{00000000-0005-0000-0000-0000FA150000}"/>
    <cellStyle name="Normal" xfId="0" builtinId="0"/>
    <cellStyle name="Normal - Style1" xfId="5650" xr:uid="{00000000-0005-0000-0000-0000FC150000}"/>
    <cellStyle name="Normal - Style1 2" xfId="5651" xr:uid="{00000000-0005-0000-0000-0000FD150000}"/>
    <cellStyle name="Normal - Style1 2 2" xfId="5652" xr:uid="{00000000-0005-0000-0000-0000FE150000}"/>
    <cellStyle name="Normal - Style1 3" xfId="5653" xr:uid="{00000000-0005-0000-0000-0000FF150000}"/>
    <cellStyle name="Normal - Style1 4" xfId="5654" xr:uid="{00000000-0005-0000-0000-000000160000}"/>
    <cellStyle name="Normal - Style1 5" xfId="5655" xr:uid="{00000000-0005-0000-0000-000001160000}"/>
    <cellStyle name="Normal - Style1 6" xfId="5656" xr:uid="{00000000-0005-0000-0000-000002160000}"/>
    <cellStyle name="Normal - Style1 7" xfId="5657" xr:uid="{00000000-0005-0000-0000-000003160000}"/>
    <cellStyle name="Normal - Style1_Non Rutin AI" xfId="5658" xr:uid="{00000000-0005-0000-0000-000004160000}"/>
    <cellStyle name="Normal - Style2" xfId="5659" xr:uid="{00000000-0005-0000-0000-000005160000}"/>
    <cellStyle name="Normal - Style3" xfId="5660" xr:uid="{00000000-0005-0000-0000-000006160000}"/>
    <cellStyle name="Normal - Style4" xfId="5661" xr:uid="{00000000-0005-0000-0000-000007160000}"/>
    <cellStyle name="Normal - Style5" xfId="5662" xr:uid="{00000000-0005-0000-0000-000008160000}"/>
    <cellStyle name="Normal - Style6" xfId="5663" xr:uid="{00000000-0005-0000-0000-000009160000}"/>
    <cellStyle name="Normal - Style7" xfId="5664" xr:uid="{00000000-0005-0000-0000-00000A160000}"/>
    <cellStyle name="Normal - Style8" xfId="5665" xr:uid="{00000000-0005-0000-0000-00000B160000}"/>
    <cellStyle name="Normal 10" xfId="5666" xr:uid="{00000000-0005-0000-0000-00000C160000}"/>
    <cellStyle name="Normal 10 10 2" xfId="5667" xr:uid="{00000000-0005-0000-0000-00000D160000}"/>
    <cellStyle name="Normal 10 10 2 10" xfId="5668" xr:uid="{00000000-0005-0000-0000-00000E160000}"/>
    <cellStyle name="Normal 10 10 2 2" xfId="5669" xr:uid="{00000000-0005-0000-0000-00000F160000}"/>
    <cellStyle name="Normal 10 10 2 2 2" xfId="5670" xr:uid="{00000000-0005-0000-0000-000010160000}"/>
    <cellStyle name="Normal 10 10 2 2 2 2" xfId="5671" xr:uid="{00000000-0005-0000-0000-000011160000}"/>
    <cellStyle name="Normal 10 10 2 2 3" xfId="5672" xr:uid="{00000000-0005-0000-0000-000012160000}"/>
    <cellStyle name="Normal 10 10 2 2 3 2" xfId="5673" xr:uid="{00000000-0005-0000-0000-000013160000}"/>
    <cellStyle name="Normal 10 10 2 2 4" xfId="5674" xr:uid="{00000000-0005-0000-0000-000014160000}"/>
    <cellStyle name="Normal 10 10 2 2 5" xfId="5675" xr:uid="{00000000-0005-0000-0000-000015160000}"/>
    <cellStyle name="Normal 10 10 2 2 6" xfId="5676" xr:uid="{00000000-0005-0000-0000-000016160000}"/>
    <cellStyle name="Normal 10 10 2 3" xfId="5677" xr:uid="{00000000-0005-0000-0000-000017160000}"/>
    <cellStyle name="Normal 10 10 2 3 2" xfId="5678" xr:uid="{00000000-0005-0000-0000-000018160000}"/>
    <cellStyle name="Normal 10 10 2 3 2 2" xfId="5679" xr:uid="{00000000-0005-0000-0000-000019160000}"/>
    <cellStyle name="Normal 10 10 2 3 3" xfId="5680" xr:uid="{00000000-0005-0000-0000-00001A160000}"/>
    <cellStyle name="Normal 10 10 2 3 4" xfId="5681" xr:uid="{00000000-0005-0000-0000-00001B160000}"/>
    <cellStyle name="Normal 10 10 2 4" xfId="5682" xr:uid="{00000000-0005-0000-0000-00001C160000}"/>
    <cellStyle name="Normal 10 10 2 4 2" xfId="5683" xr:uid="{00000000-0005-0000-0000-00001D160000}"/>
    <cellStyle name="Normal 10 10 2 4 2 2" xfId="5684" xr:uid="{00000000-0005-0000-0000-00001E160000}"/>
    <cellStyle name="Normal 10 10 2 4 3" xfId="5685" xr:uid="{00000000-0005-0000-0000-00001F160000}"/>
    <cellStyle name="Normal 10 10 2 5" xfId="5686" xr:uid="{00000000-0005-0000-0000-000020160000}"/>
    <cellStyle name="Normal 10 10 2 6" xfId="5687" xr:uid="{00000000-0005-0000-0000-000021160000}"/>
    <cellStyle name="Normal 10 10 2 7" xfId="5688" xr:uid="{00000000-0005-0000-0000-000022160000}"/>
    <cellStyle name="Normal 10 10 2 8" xfId="5689" xr:uid="{00000000-0005-0000-0000-000023160000}"/>
    <cellStyle name="Normal 10 10 2 9" xfId="5690" xr:uid="{00000000-0005-0000-0000-000024160000}"/>
    <cellStyle name="Normal 10 2" xfId="5691" xr:uid="{00000000-0005-0000-0000-000025160000}"/>
    <cellStyle name="Normal 10 2 2" xfId="5692" xr:uid="{00000000-0005-0000-0000-000026160000}"/>
    <cellStyle name="Normal 10 2 2 2" xfId="5693" xr:uid="{00000000-0005-0000-0000-000027160000}"/>
    <cellStyle name="Normal 10 2 3" xfId="5694" xr:uid="{00000000-0005-0000-0000-000028160000}"/>
    <cellStyle name="Normal 10 2 4" xfId="5695" xr:uid="{00000000-0005-0000-0000-000029160000}"/>
    <cellStyle name="Normal 10 2 5" xfId="5696" xr:uid="{00000000-0005-0000-0000-00002A160000}"/>
    <cellStyle name="Normal 10 2 6" xfId="5697" xr:uid="{00000000-0005-0000-0000-00002B160000}"/>
    <cellStyle name="Normal 10 2 7" xfId="5698" xr:uid="{00000000-0005-0000-0000-00002C160000}"/>
    <cellStyle name="Normal 10 3" xfId="5699" xr:uid="{00000000-0005-0000-0000-00002D160000}"/>
    <cellStyle name="Normal 10 3 2" xfId="5700" xr:uid="{00000000-0005-0000-0000-00002E160000}"/>
    <cellStyle name="Normal 10 3 2 2" xfId="5701" xr:uid="{00000000-0005-0000-0000-00002F160000}"/>
    <cellStyle name="Normal 10 3 3" xfId="5702" xr:uid="{00000000-0005-0000-0000-000030160000}"/>
    <cellStyle name="Normal 10 3 4" xfId="5703" xr:uid="{00000000-0005-0000-0000-000031160000}"/>
    <cellStyle name="Normal 10 4" xfId="5704" xr:uid="{00000000-0005-0000-0000-000032160000}"/>
    <cellStyle name="Normal 10 4 2" xfId="5705" xr:uid="{00000000-0005-0000-0000-000033160000}"/>
    <cellStyle name="Normal 10 5" xfId="5706" xr:uid="{00000000-0005-0000-0000-000034160000}"/>
    <cellStyle name="Normal 10 6" xfId="5707" xr:uid="{00000000-0005-0000-0000-000035160000}"/>
    <cellStyle name="Normal 10 6 2" xfId="5708" xr:uid="{00000000-0005-0000-0000-000036160000}"/>
    <cellStyle name="Normal 10 7" xfId="5709" xr:uid="{00000000-0005-0000-0000-000037160000}"/>
    <cellStyle name="Normal 10 8" xfId="5710" xr:uid="{00000000-0005-0000-0000-000038160000}"/>
    <cellStyle name="Normal 100" xfId="5711" xr:uid="{00000000-0005-0000-0000-000039160000}"/>
    <cellStyle name="Normal 100 2" xfId="5712" xr:uid="{00000000-0005-0000-0000-00003A160000}"/>
    <cellStyle name="Normal 100 2 2" xfId="5713" xr:uid="{00000000-0005-0000-0000-00003B160000}"/>
    <cellStyle name="Normal 100 3" xfId="5714" xr:uid="{00000000-0005-0000-0000-00003C160000}"/>
    <cellStyle name="Normal 100 4" xfId="5715" xr:uid="{00000000-0005-0000-0000-00003D160000}"/>
    <cellStyle name="Normal 101" xfId="5716" xr:uid="{00000000-0005-0000-0000-00003E160000}"/>
    <cellStyle name="Normal 101 2" xfId="5717" xr:uid="{00000000-0005-0000-0000-00003F160000}"/>
    <cellStyle name="Normal 101 2 2" xfId="5718" xr:uid="{00000000-0005-0000-0000-000040160000}"/>
    <cellStyle name="Normal 101 3" xfId="5719" xr:uid="{00000000-0005-0000-0000-000041160000}"/>
    <cellStyle name="Normal 101 4" xfId="5720" xr:uid="{00000000-0005-0000-0000-000042160000}"/>
    <cellStyle name="Normal 102" xfId="5721" xr:uid="{00000000-0005-0000-0000-000043160000}"/>
    <cellStyle name="Normal 102 2" xfId="5722" xr:uid="{00000000-0005-0000-0000-000044160000}"/>
    <cellStyle name="Normal 102 2 2" xfId="5723" xr:uid="{00000000-0005-0000-0000-000045160000}"/>
    <cellStyle name="Normal 102 3" xfId="5724" xr:uid="{00000000-0005-0000-0000-000046160000}"/>
    <cellStyle name="Normal 102 4" xfId="5725" xr:uid="{00000000-0005-0000-0000-000047160000}"/>
    <cellStyle name="Normal 103" xfId="5726" xr:uid="{00000000-0005-0000-0000-000048160000}"/>
    <cellStyle name="Normal 103 2" xfId="5727" xr:uid="{00000000-0005-0000-0000-000049160000}"/>
    <cellStyle name="Normal 103 2 2" xfId="5728" xr:uid="{00000000-0005-0000-0000-00004A160000}"/>
    <cellStyle name="Normal 103 3" xfId="5729" xr:uid="{00000000-0005-0000-0000-00004B160000}"/>
    <cellStyle name="Normal 103 4" xfId="5730" xr:uid="{00000000-0005-0000-0000-00004C160000}"/>
    <cellStyle name="Normal 104" xfId="5731" xr:uid="{00000000-0005-0000-0000-00004D160000}"/>
    <cellStyle name="Normal 104 2" xfId="5732" xr:uid="{00000000-0005-0000-0000-00004E160000}"/>
    <cellStyle name="Normal 104 2 2" xfId="5733" xr:uid="{00000000-0005-0000-0000-00004F160000}"/>
    <cellStyle name="Normal 104 3" xfId="5734" xr:uid="{00000000-0005-0000-0000-000050160000}"/>
    <cellStyle name="Normal 104 4" xfId="5735" xr:uid="{00000000-0005-0000-0000-000051160000}"/>
    <cellStyle name="Normal 105" xfId="5736" xr:uid="{00000000-0005-0000-0000-000052160000}"/>
    <cellStyle name="Normal 105 2" xfId="5737" xr:uid="{00000000-0005-0000-0000-000053160000}"/>
    <cellStyle name="Normal 105 2 2" xfId="5738" xr:uid="{00000000-0005-0000-0000-000054160000}"/>
    <cellStyle name="Normal 105 3" xfId="5739" xr:uid="{00000000-0005-0000-0000-000055160000}"/>
    <cellStyle name="Normal 105 4" xfId="5740" xr:uid="{00000000-0005-0000-0000-000056160000}"/>
    <cellStyle name="Normal 106" xfId="5741" xr:uid="{00000000-0005-0000-0000-000057160000}"/>
    <cellStyle name="Normal 106 2" xfId="5742" xr:uid="{00000000-0005-0000-0000-000058160000}"/>
    <cellStyle name="Normal 106 2 2" xfId="5743" xr:uid="{00000000-0005-0000-0000-000059160000}"/>
    <cellStyle name="Normal 106 3" xfId="5744" xr:uid="{00000000-0005-0000-0000-00005A160000}"/>
    <cellStyle name="Normal 106 4" xfId="5745" xr:uid="{00000000-0005-0000-0000-00005B160000}"/>
    <cellStyle name="Normal 107" xfId="5746" xr:uid="{00000000-0005-0000-0000-00005C160000}"/>
    <cellStyle name="Normal 107 2" xfId="5747" xr:uid="{00000000-0005-0000-0000-00005D160000}"/>
    <cellStyle name="Normal 107 2 2" xfId="5748" xr:uid="{00000000-0005-0000-0000-00005E160000}"/>
    <cellStyle name="Normal 107 3" xfId="5749" xr:uid="{00000000-0005-0000-0000-00005F160000}"/>
    <cellStyle name="Normal 107 4" xfId="5750" xr:uid="{00000000-0005-0000-0000-000060160000}"/>
    <cellStyle name="Normal 107 5" xfId="5751" xr:uid="{00000000-0005-0000-0000-000061160000}"/>
    <cellStyle name="Normal 107 6" xfId="5752" xr:uid="{00000000-0005-0000-0000-000062160000}"/>
    <cellStyle name="Normal 107 7" xfId="5753" xr:uid="{00000000-0005-0000-0000-000063160000}"/>
    <cellStyle name="Normal 108" xfId="5754" xr:uid="{00000000-0005-0000-0000-000064160000}"/>
    <cellStyle name="Normal 108 2" xfId="5755" xr:uid="{00000000-0005-0000-0000-000065160000}"/>
    <cellStyle name="Normal 108 2 2" xfId="5756" xr:uid="{00000000-0005-0000-0000-000066160000}"/>
    <cellStyle name="Normal 108 3" xfId="5757" xr:uid="{00000000-0005-0000-0000-000067160000}"/>
    <cellStyle name="Normal 108 4" xfId="5758" xr:uid="{00000000-0005-0000-0000-000068160000}"/>
    <cellStyle name="Normal 109" xfId="5759" xr:uid="{00000000-0005-0000-0000-000069160000}"/>
    <cellStyle name="Normal 109 2" xfId="5760" xr:uid="{00000000-0005-0000-0000-00006A160000}"/>
    <cellStyle name="Normal 109 2 2" xfId="5761" xr:uid="{00000000-0005-0000-0000-00006B160000}"/>
    <cellStyle name="Normal 109 3" xfId="5762" xr:uid="{00000000-0005-0000-0000-00006C160000}"/>
    <cellStyle name="Normal 109 4" xfId="5763" xr:uid="{00000000-0005-0000-0000-00006D160000}"/>
    <cellStyle name="Normal 11" xfId="5764" xr:uid="{00000000-0005-0000-0000-00006E160000}"/>
    <cellStyle name="Normal 11 2" xfId="5765" xr:uid="{00000000-0005-0000-0000-00006F160000}"/>
    <cellStyle name="Normal 11 2 2" xfId="5766" xr:uid="{00000000-0005-0000-0000-000070160000}"/>
    <cellStyle name="Normal 11 2 2 2" xfId="5767" xr:uid="{00000000-0005-0000-0000-000071160000}"/>
    <cellStyle name="Normal 11 2 2 3" xfId="5768" xr:uid="{00000000-0005-0000-0000-000072160000}"/>
    <cellStyle name="Normal 11 2 3" xfId="5769" xr:uid="{00000000-0005-0000-0000-000073160000}"/>
    <cellStyle name="Normal 11 2 3 2" xfId="5770" xr:uid="{00000000-0005-0000-0000-000074160000}"/>
    <cellStyle name="Normal 11 2 4" xfId="5771" xr:uid="{00000000-0005-0000-0000-000075160000}"/>
    <cellStyle name="Normal 11 2 5" xfId="5772" xr:uid="{00000000-0005-0000-0000-000076160000}"/>
    <cellStyle name="Normal 11 2 7" xfId="5773" xr:uid="{00000000-0005-0000-0000-000077160000}"/>
    <cellStyle name="Normal 11 3" xfId="5774" xr:uid="{00000000-0005-0000-0000-000078160000}"/>
    <cellStyle name="Normal 11 3 2" xfId="5775" xr:uid="{00000000-0005-0000-0000-000079160000}"/>
    <cellStyle name="Normal 11 3 2 2" xfId="5776" xr:uid="{00000000-0005-0000-0000-00007A160000}"/>
    <cellStyle name="Normal 11 3 3" xfId="5777" xr:uid="{00000000-0005-0000-0000-00007B160000}"/>
    <cellStyle name="Normal 11 3 4" xfId="5778" xr:uid="{00000000-0005-0000-0000-00007C160000}"/>
    <cellStyle name="Normal 11 4" xfId="5779" xr:uid="{00000000-0005-0000-0000-00007D160000}"/>
    <cellStyle name="Normal 11 4 2" xfId="5780" xr:uid="{00000000-0005-0000-0000-00007E160000}"/>
    <cellStyle name="Normal 11 5" xfId="5781" xr:uid="{00000000-0005-0000-0000-00007F160000}"/>
    <cellStyle name="Normal 110" xfId="5782" xr:uid="{00000000-0005-0000-0000-000080160000}"/>
    <cellStyle name="Normal 110 2" xfId="5783" xr:uid="{00000000-0005-0000-0000-000081160000}"/>
    <cellStyle name="Normal 110 2 2" xfId="5784" xr:uid="{00000000-0005-0000-0000-000082160000}"/>
    <cellStyle name="Normal 110 3" xfId="5785" xr:uid="{00000000-0005-0000-0000-000083160000}"/>
    <cellStyle name="Normal 110 4" xfId="5786" xr:uid="{00000000-0005-0000-0000-000084160000}"/>
    <cellStyle name="Normal 111" xfId="5787" xr:uid="{00000000-0005-0000-0000-000085160000}"/>
    <cellStyle name="Normal 111 2" xfId="5788" xr:uid="{00000000-0005-0000-0000-000086160000}"/>
    <cellStyle name="Normal 111 2 2" xfId="5789" xr:uid="{00000000-0005-0000-0000-000087160000}"/>
    <cellStyle name="Normal 111 3" xfId="5790" xr:uid="{00000000-0005-0000-0000-000088160000}"/>
    <cellStyle name="Normal 111 4" xfId="5791" xr:uid="{00000000-0005-0000-0000-000089160000}"/>
    <cellStyle name="Normal 112" xfId="5792" xr:uid="{00000000-0005-0000-0000-00008A160000}"/>
    <cellStyle name="Normal 112 2" xfId="5793" xr:uid="{00000000-0005-0000-0000-00008B160000}"/>
    <cellStyle name="Normal 112 2 2" xfId="5794" xr:uid="{00000000-0005-0000-0000-00008C160000}"/>
    <cellStyle name="Normal 112 3" xfId="5795" xr:uid="{00000000-0005-0000-0000-00008D160000}"/>
    <cellStyle name="Normal 112 4" xfId="5796" xr:uid="{00000000-0005-0000-0000-00008E160000}"/>
    <cellStyle name="Normal 113" xfId="5797" xr:uid="{00000000-0005-0000-0000-00008F160000}"/>
    <cellStyle name="Normal 113 2" xfId="5798" xr:uid="{00000000-0005-0000-0000-000090160000}"/>
    <cellStyle name="Normal 113 2 2" xfId="5799" xr:uid="{00000000-0005-0000-0000-000091160000}"/>
    <cellStyle name="Normal 113 3" xfId="5800" xr:uid="{00000000-0005-0000-0000-000092160000}"/>
    <cellStyle name="Normal 113 4" xfId="5801" xr:uid="{00000000-0005-0000-0000-000093160000}"/>
    <cellStyle name="Normal 114" xfId="5802" xr:uid="{00000000-0005-0000-0000-000094160000}"/>
    <cellStyle name="Normal 114 2" xfId="5803" xr:uid="{00000000-0005-0000-0000-000095160000}"/>
    <cellStyle name="Normal 114 2 2" xfId="5804" xr:uid="{00000000-0005-0000-0000-000096160000}"/>
    <cellStyle name="Normal 114 3" xfId="5805" xr:uid="{00000000-0005-0000-0000-000097160000}"/>
    <cellStyle name="Normal 114 4" xfId="5806" xr:uid="{00000000-0005-0000-0000-000098160000}"/>
    <cellStyle name="Normal 115" xfId="5807" xr:uid="{00000000-0005-0000-0000-000099160000}"/>
    <cellStyle name="Normal 115 2" xfId="5808" xr:uid="{00000000-0005-0000-0000-00009A160000}"/>
    <cellStyle name="Normal 115 2 2" xfId="5809" xr:uid="{00000000-0005-0000-0000-00009B160000}"/>
    <cellStyle name="Normal 115 3" xfId="5810" xr:uid="{00000000-0005-0000-0000-00009C160000}"/>
    <cellStyle name="Normal 115 4" xfId="5811" xr:uid="{00000000-0005-0000-0000-00009D160000}"/>
    <cellStyle name="Normal 116" xfId="5812" xr:uid="{00000000-0005-0000-0000-00009E160000}"/>
    <cellStyle name="Normal 116 2" xfId="5813" xr:uid="{00000000-0005-0000-0000-00009F160000}"/>
    <cellStyle name="Normal 116 2 2" xfId="5814" xr:uid="{00000000-0005-0000-0000-0000A0160000}"/>
    <cellStyle name="Normal 116 3" xfId="5815" xr:uid="{00000000-0005-0000-0000-0000A1160000}"/>
    <cellStyle name="Normal 116 4" xfId="5816" xr:uid="{00000000-0005-0000-0000-0000A2160000}"/>
    <cellStyle name="Normal 117" xfId="5817" xr:uid="{00000000-0005-0000-0000-0000A3160000}"/>
    <cellStyle name="Normal 117 2" xfId="5818" xr:uid="{00000000-0005-0000-0000-0000A4160000}"/>
    <cellStyle name="Normal 117 2 2" xfId="5819" xr:uid="{00000000-0005-0000-0000-0000A5160000}"/>
    <cellStyle name="Normal 117 3" xfId="5820" xr:uid="{00000000-0005-0000-0000-0000A6160000}"/>
    <cellStyle name="Normal 117 4" xfId="5821" xr:uid="{00000000-0005-0000-0000-0000A7160000}"/>
    <cellStyle name="Normal 118" xfId="5822" xr:uid="{00000000-0005-0000-0000-0000A8160000}"/>
    <cellStyle name="Normal 118 2" xfId="5823" xr:uid="{00000000-0005-0000-0000-0000A9160000}"/>
    <cellStyle name="Normal 118 2 2" xfId="5824" xr:uid="{00000000-0005-0000-0000-0000AA160000}"/>
    <cellStyle name="Normal 118 3" xfId="5825" xr:uid="{00000000-0005-0000-0000-0000AB160000}"/>
    <cellStyle name="Normal 118 4" xfId="5826" xr:uid="{00000000-0005-0000-0000-0000AC160000}"/>
    <cellStyle name="Normal 119" xfId="5827" xr:uid="{00000000-0005-0000-0000-0000AD160000}"/>
    <cellStyle name="Normal 119 2" xfId="5828" xr:uid="{00000000-0005-0000-0000-0000AE160000}"/>
    <cellStyle name="Normal 119 2 2" xfId="5829" xr:uid="{00000000-0005-0000-0000-0000AF160000}"/>
    <cellStyle name="Normal 119 3" xfId="5830" xr:uid="{00000000-0005-0000-0000-0000B0160000}"/>
    <cellStyle name="Normal 119 4" xfId="5831" xr:uid="{00000000-0005-0000-0000-0000B1160000}"/>
    <cellStyle name="Normal 12" xfId="5832" xr:uid="{00000000-0005-0000-0000-0000B2160000}"/>
    <cellStyle name="Normal 12 10" xfId="5833" xr:uid="{00000000-0005-0000-0000-0000B3160000}"/>
    <cellStyle name="Normal 12 10 2" xfId="5834" xr:uid="{00000000-0005-0000-0000-0000B4160000}"/>
    <cellStyle name="Normal 12 11" xfId="5835" xr:uid="{00000000-0005-0000-0000-0000B5160000}"/>
    <cellStyle name="Normal 12 12" xfId="5836" xr:uid="{00000000-0005-0000-0000-0000B6160000}"/>
    <cellStyle name="Normal 12 13" xfId="5837" xr:uid="{00000000-0005-0000-0000-0000B7160000}"/>
    <cellStyle name="Normal 12 14" xfId="5838" xr:uid="{00000000-0005-0000-0000-0000B8160000}"/>
    <cellStyle name="Normal 12 15" xfId="5839" xr:uid="{00000000-0005-0000-0000-0000B9160000}"/>
    <cellStyle name="Normal 12 16" xfId="5840" xr:uid="{00000000-0005-0000-0000-0000BA160000}"/>
    <cellStyle name="Normal 12 2" xfId="5841" xr:uid="{00000000-0005-0000-0000-0000BB160000}"/>
    <cellStyle name="Normal 12 2 2" xfId="5842" xr:uid="{00000000-0005-0000-0000-0000BC160000}"/>
    <cellStyle name="Normal 12 2 3" xfId="5843" xr:uid="{00000000-0005-0000-0000-0000BD160000}"/>
    <cellStyle name="Normal 12 2 4" xfId="5844" xr:uid="{00000000-0005-0000-0000-0000BE160000}"/>
    <cellStyle name="Normal 12 2 4 2" xfId="5845" xr:uid="{00000000-0005-0000-0000-0000BF160000}"/>
    <cellStyle name="Normal 12 3" xfId="5846" xr:uid="{00000000-0005-0000-0000-0000C0160000}"/>
    <cellStyle name="Normal 12 3 2" xfId="5847" xr:uid="{00000000-0005-0000-0000-0000C1160000}"/>
    <cellStyle name="Normal 12 3 3" xfId="5848" xr:uid="{00000000-0005-0000-0000-0000C2160000}"/>
    <cellStyle name="Normal 12 4" xfId="5849" xr:uid="{00000000-0005-0000-0000-0000C3160000}"/>
    <cellStyle name="Normal 12 4 2" xfId="5850" xr:uid="{00000000-0005-0000-0000-0000C4160000}"/>
    <cellStyle name="Normal 12 4 3" xfId="5851" xr:uid="{00000000-0005-0000-0000-0000C5160000}"/>
    <cellStyle name="Normal 12 5" xfId="5852" xr:uid="{00000000-0005-0000-0000-0000C6160000}"/>
    <cellStyle name="Normal 12 5 2" xfId="5853" xr:uid="{00000000-0005-0000-0000-0000C7160000}"/>
    <cellStyle name="Normal 12 5 3" xfId="5854" xr:uid="{00000000-0005-0000-0000-0000C8160000}"/>
    <cellStyle name="Normal 12 6" xfId="5855" xr:uid="{00000000-0005-0000-0000-0000C9160000}"/>
    <cellStyle name="Normal 12 7" xfId="5856" xr:uid="{00000000-0005-0000-0000-0000CA160000}"/>
    <cellStyle name="Normal 12 8" xfId="5857" xr:uid="{00000000-0005-0000-0000-0000CB160000}"/>
    <cellStyle name="Normal 12 8 2" xfId="5858" xr:uid="{00000000-0005-0000-0000-0000CC160000}"/>
    <cellStyle name="Normal 12 8 2 2" xfId="5859" xr:uid="{00000000-0005-0000-0000-0000CD160000}"/>
    <cellStyle name="Normal 12 8 3" xfId="5860" xr:uid="{00000000-0005-0000-0000-0000CE160000}"/>
    <cellStyle name="Normal 12 8 4" xfId="5861" xr:uid="{00000000-0005-0000-0000-0000CF160000}"/>
    <cellStyle name="Normal 12 9" xfId="5862" xr:uid="{00000000-0005-0000-0000-0000D0160000}"/>
    <cellStyle name="Normal 12 9 2" xfId="5863" xr:uid="{00000000-0005-0000-0000-0000D1160000}"/>
    <cellStyle name="Normal 12 9 2 2" xfId="5864" xr:uid="{00000000-0005-0000-0000-0000D2160000}"/>
    <cellStyle name="Normal 12 9 3" xfId="5865" xr:uid="{00000000-0005-0000-0000-0000D3160000}"/>
    <cellStyle name="Normal 120" xfId="5866" xr:uid="{00000000-0005-0000-0000-0000D4160000}"/>
    <cellStyle name="Normal 120 2" xfId="5867" xr:uid="{00000000-0005-0000-0000-0000D5160000}"/>
    <cellStyle name="Normal 120 2 2" xfId="5868" xr:uid="{00000000-0005-0000-0000-0000D6160000}"/>
    <cellStyle name="Normal 120 3" xfId="5869" xr:uid="{00000000-0005-0000-0000-0000D7160000}"/>
    <cellStyle name="Normal 120 4" xfId="5870" xr:uid="{00000000-0005-0000-0000-0000D8160000}"/>
    <cellStyle name="Normal 121" xfId="5871" xr:uid="{00000000-0005-0000-0000-0000D9160000}"/>
    <cellStyle name="Normal 121 2" xfId="5872" xr:uid="{00000000-0005-0000-0000-0000DA160000}"/>
    <cellStyle name="Normal 121 2 2" xfId="5873" xr:uid="{00000000-0005-0000-0000-0000DB160000}"/>
    <cellStyle name="Normal 121 3" xfId="5874" xr:uid="{00000000-0005-0000-0000-0000DC160000}"/>
    <cellStyle name="Normal 121 4" xfId="5875" xr:uid="{00000000-0005-0000-0000-0000DD160000}"/>
    <cellStyle name="Normal 122" xfId="5876" xr:uid="{00000000-0005-0000-0000-0000DE160000}"/>
    <cellStyle name="Normal 122 2" xfId="5877" xr:uid="{00000000-0005-0000-0000-0000DF160000}"/>
    <cellStyle name="Normal 122 2 2" xfId="5878" xr:uid="{00000000-0005-0000-0000-0000E0160000}"/>
    <cellStyle name="Normal 122 3" xfId="5879" xr:uid="{00000000-0005-0000-0000-0000E1160000}"/>
    <cellStyle name="Normal 122 4" xfId="5880" xr:uid="{00000000-0005-0000-0000-0000E2160000}"/>
    <cellStyle name="Normal 123" xfId="5881" xr:uid="{00000000-0005-0000-0000-0000E3160000}"/>
    <cellStyle name="Normal 123 2" xfId="5882" xr:uid="{00000000-0005-0000-0000-0000E4160000}"/>
    <cellStyle name="Normal 123 2 2" xfId="5883" xr:uid="{00000000-0005-0000-0000-0000E5160000}"/>
    <cellStyle name="Normal 123 3" xfId="5884" xr:uid="{00000000-0005-0000-0000-0000E6160000}"/>
    <cellStyle name="Normal 123 4" xfId="5885" xr:uid="{00000000-0005-0000-0000-0000E7160000}"/>
    <cellStyle name="Normal 124" xfId="5886" xr:uid="{00000000-0005-0000-0000-0000E8160000}"/>
    <cellStyle name="Normal 124 2" xfId="5887" xr:uid="{00000000-0005-0000-0000-0000E9160000}"/>
    <cellStyle name="Normal 124 2 2" xfId="5888" xr:uid="{00000000-0005-0000-0000-0000EA160000}"/>
    <cellStyle name="Normal 124 3" xfId="5889" xr:uid="{00000000-0005-0000-0000-0000EB160000}"/>
    <cellStyle name="Normal 124 4" xfId="5890" xr:uid="{00000000-0005-0000-0000-0000EC160000}"/>
    <cellStyle name="Normal 125" xfId="5891" xr:uid="{00000000-0005-0000-0000-0000ED160000}"/>
    <cellStyle name="Normal 125 2" xfId="5892" xr:uid="{00000000-0005-0000-0000-0000EE160000}"/>
    <cellStyle name="Normal 125 2 2" xfId="5893" xr:uid="{00000000-0005-0000-0000-0000EF160000}"/>
    <cellStyle name="Normal 125 3" xfId="5894" xr:uid="{00000000-0005-0000-0000-0000F0160000}"/>
    <cellStyle name="Normal 125 4" xfId="5895" xr:uid="{00000000-0005-0000-0000-0000F1160000}"/>
    <cellStyle name="Normal 126" xfId="5896" xr:uid="{00000000-0005-0000-0000-0000F2160000}"/>
    <cellStyle name="Normal 126 2" xfId="5897" xr:uid="{00000000-0005-0000-0000-0000F3160000}"/>
    <cellStyle name="Normal 126 2 2" xfId="5898" xr:uid="{00000000-0005-0000-0000-0000F4160000}"/>
    <cellStyle name="Normal 126 3" xfId="5899" xr:uid="{00000000-0005-0000-0000-0000F5160000}"/>
    <cellStyle name="Normal 126 4" xfId="5900" xr:uid="{00000000-0005-0000-0000-0000F6160000}"/>
    <cellStyle name="Normal 127" xfId="5901" xr:uid="{00000000-0005-0000-0000-0000F7160000}"/>
    <cellStyle name="Normal 127 2" xfId="5902" xr:uid="{00000000-0005-0000-0000-0000F8160000}"/>
    <cellStyle name="Normal 127 2 2" xfId="5903" xr:uid="{00000000-0005-0000-0000-0000F9160000}"/>
    <cellStyle name="Normal 127 3" xfId="5904" xr:uid="{00000000-0005-0000-0000-0000FA160000}"/>
    <cellStyle name="Normal 127 4" xfId="5905" xr:uid="{00000000-0005-0000-0000-0000FB160000}"/>
    <cellStyle name="Normal 128" xfId="5906" xr:uid="{00000000-0005-0000-0000-0000FC160000}"/>
    <cellStyle name="Normal 128 2" xfId="5907" xr:uid="{00000000-0005-0000-0000-0000FD160000}"/>
    <cellStyle name="Normal 128 2 2" xfId="5908" xr:uid="{00000000-0005-0000-0000-0000FE160000}"/>
    <cellStyle name="Normal 128 3" xfId="5909" xr:uid="{00000000-0005-0000-0000-0000FF160000}"/>
    <cellStyle name="Normal 128 4" xfId="5910" xr:uid="{00000000-0005-0000-0000-000000170000}"/>
    <cellStyle name="Normal 129" xfId="5911" xr:uid="{00000000-0005-0000-0000-000001170000}"/>
    <cellStyle name="Normal 129 2" xfId="5912" xr:uid="{00000000-0005-0000-0000-000002170000}"/>
    <cellStyle name="Normal 129 2 2" xfId="5913" xr:uid="{00000000-0005-0000-0000-000003170000}"/>
    <cellStyle name="Normal 129 3" xfId="5914" xr:uid="{00000000-0005-0000-0000-000004170000}"/>
    <cellStyle name="Normal 129 4" xfId="5915" xr:uid="{00000000-0005-0000-0000-000005170000}"/>
    <cellStyle name="Normal 13" xfId="5916" xr:uid="{00000000-0005-0000-0000-000006170000}"/>
    <cellStyle name="Normal 13 2" xfId="5917" xr:uid="{00000000-0005-0000-0000-000007170000}"/>
    <cellStyle name="Normal 13 2 2" xfId="5918" xr:uid="{00000000-0005-0000-0000-000008170000}"/>
    <cellStyle name="Normal 13 2 2 2" xfId="5919" xr:uid="{00000000-0005-0000-0000-000009170000}"/>
    <cellStyle name="Normal 13 2 3" xfId="5920" xr:uid="{00000000-0005-0000-0000-00000A170000}"/>
    <cellStyle name="Normal 13 2 3 2" xfId="5921" xr:uid="{00000000-0005-0000-0000-00000B170000}"/>
    <cellStyle name="Normal 13 2 4" xfId="5922" xr:uid="{00000000-0005-0000-0000-00000C170000}"/>
    <cellStyle name="Normal 13 2 5" xfId="5923" xr:uid="{00000000-0005-0000-0000-00000D170000}"/>
    <cellStyle name="Normal 13 3" xfId="5924" xr:uid="{00000000-0005-0000-0000-00000E170000}"/>
    <cellStyle name="Normal 13 3 2" xfId="5925" xr:uid="{00000000-0005-0000-0000-00000F170000}"/>
    <cellStyle name="Normal 13 4" xfId="5926" xr:uid="{00000000-0005-0000-0000-000010170000}"/>
    <cellStyle name="Normal 13 4 2" xfId="5927" xr:uid="{00000000-0005-0000-0000-000011170000}"/>
    <cellStyle name="Normal 13 5" xfId="5928" xr:uid="{00000000-0005-0000-0000-000012170000}"/>
    <cellStyle name="Normal 13 6" xfId="5929" xr:uid="{00000000-0005-0000-0000-000013170000}"/>
    <cellStyle name="Normal 13 7" xfId="5930" xr:uid="{00000000-0005-0000-0000-000014170000}"/>
    <cellStyle name="Normal 130" xfId="5931" xr:uid="{00000000-0005-0000-0000-000015170000}"/>
    <cellStyle name="Normal 130 2" xfId="5932" xr:uid="{00000000-0005-0000-0000-000016170000}"/>
    <cellStyle name="Normal 130 2 2" xfId="5933" xr:uid="{00000000-0005-0000-0000-000017170000}"/>
    <cellStyle name="Normal 130 3" xfId="5934" xr:uid="{00000000-0005-0000-0000-000018170000}"/>
    <cellStyle name="Normal 130 4" xfId="5935" xr:uid="{00000000-0005-0000-0000-000019170000}"/>
    <cellStyle name="Normal 131" xfId="5936" xr:uid="{00000000-0005-0000-0000-00001A170000}"/>
    <cellStyle name="Normal 131 2" xfId="5937" xr:uid="{00000000-0005-0000-0000-00001B170000}"/>
    <cellStyle name="Normal 131 2 2" xfId="5938" xr:uid="{00000000-0005-0000-0000-00001C170000}"/>
    <cellStyle name="Normal 131 3" xfId="5939" xr:uid="{00000000-0005-0000-0000-00001D170000}"/>
    <cellStyle name="Normal 131 4" xfId="5940" xr:uid="{00000000-0005-0000-0000-00001E170000}"/>
    <cellStyle name="Normal 132" xfId="5941" xr:uid="{00000000-0005-0000-0000-00001F170000}"/>
    <cellStyle name="Normal 132 2" xfId="5942" xr:uid="{00000000-0005-0000-0000-000020170000}"/>
    <cellStyle name="Normal 132 2 2" xfId="5943" xr:uid="{00000000-0005-0000-0000-000021170000}"/>
    <cellStyle name="Normal 132 3" xfId="5944" xr:uid="{00000000-0005-0000-0000-000022170000}"/>
    <cellStyle name="Normal 132 4" xfId="5945" xr:uid="{00000000-0005-0000-0000-000023170000}"/>
    <cellStyle name="Normal 133" xfId="5946" xr:uid="{00000000-0005-0000-0000-000024170000}"/>
    <cellStyle name="Normal 133 2" xfId="5947" xr:uid="{00000000-0005-0000-0000-000025170000}"/>
    <cellStyle name="Normal 133 2 2" xfId="5948" xr:uid="{00000000-0005-0000-0000-000026170000}"/>
    <cellStyle name="Normal 133 3" xfId="5949" xr:uid="{00000000-0005-0000-0000-000027170000}"/>
    <cellStyle name="Normal 133 4" xfId="5950" xr:uid="{00000000-0005-0000-0000-000028170000}"/>
    <cellStyle name="Normal 134" xfId="5951" xr:uid="{00000000-0005-0000-0000-000029170000}"/>
    <cellStyle name="Normal 134 2" xfId="5952" xr:uid="{00000000-0005-0000-0000-00002A170000}"/>
    <cellStyle name="Normal 134 2 2" xfId="5953" xr:uid="{00000000-0005-0000-0000-00002B170000}"/>
    <cellStyle name="Normal 134 3" xfId="5954" xr:uid="{00000000-0005-0000-0000-00002C170000}"/>
    <cellStyle name="Normal 134 4" xfId="5955" xr:uid="{00000000-0005-0000-0000-00002D170000}"/>
    <cellStyle name="Normal 135" xfId="5956" xr:uid="{00000000-0005-0000-0000-00002E170000}"/>
    <cellStyle name="Normal 135 2" xfId="5957" xr:uid="{00000000-0005-0000-0000-00002F170000}"/>
    <cellStyle name="Normal 135 2 2" xfId="5958" xr:uid="{00000000-0005-0000-0000-000030170000}"/>
    <cellStyle name="Normal 135 3" xfId="5959" xr:uid="{00000000-0005-0000-0000-000031170000}"/>
    <cellStyle name="Normal 135 4" xfId="5960" xr:uid="{00000000-0005-0000-0000-000032170000}"/>
    <cellStyle name="Normal 136" xfId="5961" xr:uid="{00000000-0005-0000-0000-000033170000}"/>
    <cellStyle name="Normal 136 2" xfId="5962" xr:uid="{00000000-0005-0000-0000-000034170000}"/>
    <cellStyle name="Normal 136 2 2" xfId="5963" xr:uid="{00000000-0005-0000-0000-000035170000}"/>
    <cellStyle name="Normal 136 3" xfId="5964" xr:uid="{00000000-0005-0000-0000-000036170000}"/>
    <cellStyle name="Normal 136 4" xfId="5965" xr:uid="{00000000-0005-0000-0000-000037170000}"/>
    <cellStyle name="Normal 137" xfId="5966" xr:uid="{00000000-0005-0000-0000-000038170000}"/>
    <cellStyle name="Normal 137 2" xfId="5967" xr:uid="{00000000-0005-0000-0000-000039170000}"/>
    <cellStyle name="Normal 137 2 2" xfId="5968" xr:uid="{00000000-0005-0000-0000-00003A170000}"/>
    <cellStyle name="Normal 137 3" xfId="5969" xr:uid="{00000000-0005-0000-0000-00003B170000}"/>
    <cellStyle name="Normal 137 4" xfId="5970" xr:uid="{00000000-0005-0000-0000-00003C170000}"/>
    <cellStyle name="Normal 138" xfId="5971" xr:uid="{00000000-0005-0000-0000-00003D170000}"/>
    <cellStyle name="Normal 138 2" xfId="5972" xr:uid="{00000000-0005-0000-0000-00003E170000}"/>
    <cellStyle name="Normal 138 2 2" xfId="5973" xr:uid="{00000000-0005-0000-0000-00003F170000}"/>
    <cellStyle name="Normal 138 3" xfId="5974" xr:uid="{00000000-0005-0000-0000-000040170000}"/>
    <cellStyle name="Normal 138 4" xfId="5975" xr:uid="{00000000-0005-0000-0000-000041170000}"/>
    <cellStyle name="Normal 139" xfId="5976" xr:uid="{00000000-0005-0000-0000-000042170000}"/>
    <cellStyle name="Normal 139 2" xfId="5977" xr:uid="{00000000-0005-0000-0000-000043170000}"/>
    <cellStyle name="Normal 139 2 2" xfId="5978" xr:uid="{00000000-0005-0000-0000-000044170000}"/>
    <cellStyle name="Normal 139 3" xfId="5979" xr:uid="{00000000-0005-0000-0000-000045170000}"/>
    <cellStyle name="Normal 139 4" xfId="5980" xr:uid="{00000000-0005-0000-0000-000046170000}"/>
    <cellStyle name="Normal 14" xfId="5981" xr:uid="{00000000-0005-0000-0000-000047170000}"/>
    <cellStyle name="Normal 14 2" xfId="5982" xr:uid="{00000000-0005-0000-0000-000048170000}"/>
    <cellStyle name="Normal 14 2 2" xfId="5983" xr:uid="{00000000-0005-0000-0000-000049170000}"/>
    <cellStyle name="Normal 14 2 2 2" xfId="5984" xr:uid="{00000000-0005-0000-0000-00004A170000}"/>
    <cellStyle name="Normal 14 2 3" xfId="5985" xr:uid="{00000000-0005-0000-0000-00004B170000}"/>
    <cellStyle name="Normal 14 2 3 2" xfId="5986" xr:uid="{00000000-0005-0000-0000-00004C170000}"/>
    <cellStyle name="Normal 14 2 4" xfId="5987" xr:uid="{00000000-0005-0000-0000-00004D170000}"/>
    <cellStyle name="Normal 14 2 5" xfId="5988" xr:uid="{00000000-0005-0000-0000-00004E170000}"/>
    <cellStyle name="Normal 14 2 6" xfId="5989" xr:uid="{00000000-0005-0000-0000-00004F170000}"/>
    <cellStyle name="Normal 14 3" xfId="5990" xr:uid="{00000000-0005-0000-0000-000050170000}"/>
    <cellStyle name="Normal 14 3 2" xfId="5991" xr:uid="{00000000-0005-0000-0000-000051170000}"/>
    <cellStyle name="Normal 14 3 3" xfId="5992" xr:uid="{00000000-0005-0000-0000-000052170000}"/>
    <cellStyle name="Normal 14 4" xfId="5993" xr:uid="{00000000-0005-0000-0000-000053170000}"/>
    <cellStyle name="Normal 14 4 2" xfId="5994" xr:uid="{00000000-0005-0000-0000-000054170000}"/>
    <cellStyle name="Normal 14 5" xfId="5995" xr:uid="{00000000-0005-0000-0000-000055170000}"/>
    <cellStyle name="Normal 14 6" xfId="5996" xr:uid="{00000000-0005-0000-0000-000056170000}"/>
    <cellStyle name="Normal 14 7" xfId="5997" xr:uid="{00000000-0005-0000-0000-000057170000}"/>
    <cellStyle name="Normal 140" xfId="5998" xr:uid="{00000000-0005-0000-0000-000058170000}"/>
    <cellStyle name="Normal 140 2" xfId="5999" xr:uid="{00000000-0005-0000-0000-000059170000}"/>
    <cellStyle name="Normal 140 2 2" xfId="6000" xr:uid="{00000000-0005-0000-0000-00005A170000}"/>
    <cellStyle name="Normal 140 3" xfId="6001" xr:uid="{00000000-0005-0000-0000-00005B170000}"/>
    <cellStyle name="Normal 140 4" xfId="6002" xr:uid="{00000000-0005-0000-0000-00005C170000}"/>
    <cellStyle name="Normal 141" xfId="6003" xr:uid="{00000000-0005-0000-0000-00005D170000}"/>
    <cellStyle name="Normal 141 2" xfId="6004" xr:uid="{00000000-0005-0000-0000-00005E170000}"/>
    <cellStyle name="Normal 141 2 2" xfId="6005" xr:uid="{00000000-0005-0000-0000-00005F170000}"/>
    <cellStyle name="Normal 141 3" xfId="6006" xr:uid="{00000000-0005-0000-0000-000060170000}"/>
    <cellStyle name="Normal 141 4" xfId="6007" xr:uid="{00000000-0005-0000-0000-000061170000}"/>
    <cellStyle name="Normal 142" xfId="6008" xr:uid="{00000000-0005-0000-0000-000062170000}"/>
    <cellStyle name="Normal 142 2" xfId="6009" xr:uid="{00000000-0005-0000-0000-000063170000}"/>
    <cellStyle name="Normal 142 2 2" xfId="6010" xr:uid="{00000000-0005-0000-0000-000064170000}"/>
    <cellStyle name="Normal 142 3" xfId="6011" xr:uid="{00000000-0005-0000-0000-000065170000}"/>
    <cellStyle name="Normal 142 4" xfId="6012" xr:uid="{00000000-0005-0000-0000-000066170000}"/>
    <cellStyle name="Normal 143" xfId="6013" xr:uid="{00000000-0005-0000-0000-000067170000}"/>
    <cellStyle name="Normal 143 2" xfId="6014" xr:uid="{00000000-0005-0000-0000-000068170000}"/>
    <cellStyle name="Normal 143 2 2" xfId="6015" xr:uid="{00000000-0005-0000-0000-000069170000}"/>
    <cellStyle name="Normal 143 3" xfId="6016" xr:uid="{00000000-0005-0000-0000-00006A170000}"/>
    <cellStyle name="Normal 143 4" xfId="6017" xr:uid="{00000000-0005-0000-0000-00006B170000}"/>
    <cellStyle name="Normal 144" xfId="6018" xr:uid="{00000000-0005-0000-0000-00006C170000}"/>
    <cellStyle name="Normal 144 2" xfId="6019" xr:uid="{00000000-0005-0000-0000-00006D170000}"/>
    <cellStyle name="Normal 144 2 2" xfId="6020" xr:uid="{00000000-0005-0000-0000-00006E170000}"/>
    <cellStyle name="Normal 144 3" xfId="6021" xr:uid="{00000000-0005-0000-0000-00006F170000}"/>
    <cellStyle name="Normal 144 4" xfId="6022" xr:uid="{00000000-0005-0000-0000-000070170000}"/>
    <cellStyle name="Normal 145" xfId="6023" xr:uid="{00000000-0005-0000-0000-000071170000}"/>
    <cellStyle name="Normal 145 2" xfId="6024" xr:uid="{00000000-0005-0000-0000-000072170000}"/>
    <cellStyle name="Normal 145 2 2" xfId="6025" xr:uid="{00000000-0005-0000-0000-000073170000}"/>
    <cellStyle name="Normal 145 3" xfId="6026" xr:uid="{00000000-0005-0000-0000-000074170000}"/>
    <cellStyle name="Normal 145 4" xfId="6027" xr:uid="{00000000-0005-0000-0000-000075170000}"/>
    <cellStyle name="Normal 146" xfId="6028" xr:uid="{00000000-0005-0000-0000-000076170000}"/>
    <cellStyle name="Normal 146 2" xfId="6029" xr:uid="{00000000-0005-0000-0000-000077170000}"/>
    <cellStyle name="Normal 146 2 2" xfId="6030" xr:uid="{00000000-0005-0000-0000-000078170000}"/>
    <cellStyle name="Normal 146 3" xfId="6031" xr:uid="{00000000-0005-0000-0000-000079170000}"/>
    <cellStyle name="Normal 146 4" xfId="6032" xr:uid="{00000000-0005-0000-0000-00007A170000}"/>
    <cellStyle name="Normal 147" xfId="6033" xr:uid="{00000000-0005-0000-0000-00007B170000}"/>
    <cellStyle name="Normal 147 2" xfId="6034" xr:uid="{00000000-0005-0000-0000-00007C170000}"/>
    <cellStyle name="Normal 147 2 2" xfId="6035" xr:uid="{00000000-0005-0000-0000-00007D170000}"/>
    <cellStyle name="Normal 147 3" xfId="6036" xr:uid="{00000000-0005-0000-0000-00007E170000}"/>
    <cellStyle name="Normal 147 4" xfId="6037" xr:uid="{00000000-0005-0000-0000-00007F170000}"/>
    <cellStyle name="Normal 148" xfId="6038" xr:uid="{00000000-0005-0000-0000-000080170000}"/>
    <cellStyle name="Normal 148 2" xfId="6039" xr:uid="{00000000-0005-0000-0000-000081170000}"/>
    <cellStyle name="Normal 148 2 2" xfId="6040" xr:uid="{00000000-0005-0000-0000-000082170000}"/>
    <cellStyle name="Normal 148 3" xfId="6041" xr:uid="{00000000-0005-0000-0000-000083170000}"/>
    <cellStyle name="Normal 148 4" xfId="6042" xr:uid="{00000000-0005-0000-0000-000084170000}"/>
    <cellStyle name="Normal 149" xfId="6043" xr:uid="{00000000-0005-0000-0000-000085170000}"/>
    <cellStyle name="Normal 149 2" xfId="6044" xr:uid="{00000000-0005-0000-0000-000086170000}"/>
    <cellStyle name="Normal 149 2 2" xfId="6045" xr:uid="{00000000-0005-0000-0000-000087170000}"/>
    <cellStyle name="Normal 149 3" xfId="6046" xr:uid="{00000000-0005-0000-0000-000088170000}"/>
    <cellStyle name="Normal 149 4" xfId="6047" xr:uid="{00000000-0005-0000-0000-000089170000}"/>
    <cellStyle name="Normal 15" xfId="6048" xr:uid="{00000000-0005-0000-0000-00008A170000}"/>
    <cellStyle name="Normal 15 2" xfId="6049" xr:uid="{00000000-0005-0000-0000-00008B170000}"/>
    <cellStyle name="Normal 15 2 2" xfId="6050" xr:uid="{00000000-0005-0000-0000-00008C170000}"/>
    <cellStyle name="Normal 15 2 2 2" xfId="6051" xr:uid="{00000000-0005-0000-0000-00008D170000}"/>
    <cellStyle name="Normal 15 2 3" xfId="6052" xr:uid="{00000000-0005-0000-0000-00008E170000}"/>
    <cellStyle name="Normal 15 2 3 2" xfId="6053" xr:uid="{00000000-0005-0000-0000-00008F170000}"/>
    <cellStyle name="Normal 15 2 4" xfId="6054" xr:uid="{00000000-0005-0000-0000-000090170000}"/>
    <cellStyle name="Normal 15 2 5" xfId="6055" xr:uid="{00000000-0005-0000-0000-000091170000}"/>
    <cellStyle name="Normal 15 3" xfId="6056" xr:uid="{00000000-0005-0000-0000-000092170000}"/>
    <cellStyle name="Normal 15 3 2" xfId="6057" xr:uid="{00000000-0005-0000-0000-000093170000}"/>
    <cellStyle name="Normal 15 3 2 2" xfId="6058" xr:uid="{00000000-0005-0000-0000-000094170000}"/>
    <cellStyle name="Normal 15 3 3" xfId="6059" xr:uid="{00000000-0005-0000-0000-000095170000}"/>
    <cellStyle name="Normal 15 3 4" xfId="6060" xr:uid="{00000000-0005-0000-0000-000096170000}"/>
    <cellStyle name="Normal 15 4" xfId="6061" xr:uid="{00000000-0005-0000-0000-000097170000}"/>
    <cellStyle name="Normal 15 4 2" xfId="6062" xr:uid="{00000000-0005-0000-0000-000098170000}"/>
    <cellStyle name="Normal 15 5" xfId="6063" xr:uid="{00000000-0005-0000-0000-000099170000}"/>
    <cellStyle name="Normal 15 5 2" xfId="6064" xr:uid="{00000000-0005-0000-0000-00009A170000}"/>
    <cellStyle name="Normal 15 6" xfId="6065" xr:uid="{00000000-0005-0000-0000-00009B170000}"/>
    <cellStyle name="Normal 15 7" xfId="6066" xr:uid="{00000000-0005-0000-0000-00009C170000}"/>
    <cellStyle name="Normal 15 8" xfId="6067" xr:uid="{00000000-0005-0000-0000-00009D170000}"/>
    <cellStyle name="Normal 150" xfId="6068" xr:uid="{00000000-0005-0000-0000-00009E170000}"/>
    <cellStyle name="Normal 150 2" xfId="6069" xr:uid="{00000000-0005-0000-0000-00009F170000}"/>
    <cellStyle name="Normal 150 2 2" xfId="6070" xr:uid="{00000000-0005-0000-0000-0000A0170000}"/>
    <cellStyle name="Normal 150 3" xfId="6071" xr:uid="{00000000-0005-0000-0000-0000A1170000}"/>
    <cellStyle name="Normal 150 4" xfId="6072" xr:uid="{00000000-0005-0000-0000-0000A2170000}"/>
    <cellStyle name="Normal 151" xfId="6073" xr:uid="{00000000-0005-0000-0000-0000A3170000}"/>
    <cellStyle name="Normal 151 2" xfId="6074" xr:uid="{00000000-0005-0000-0000-0000A4170000}"/>
    <cellStyle name="Normal 151 2 2" xfId="6075" xr:uid="{00000000-0005-0000-0000-0000A5170000}"/>
    <cellStyle name="Normal 151 3" xfId="6076" xr:uid="{00000000-0005-0000-0000-0000A6170000}"/>
    <cellStyle name="Normal 151 4" xfId="6077" xr:uid="{00000000-0005-0000-0000-0000A7170000}"/>
    <cellStyle name="Normal 152" xfId="6078" xr:uid="{00000000-0005-0000-0000-0000A8170000}"/>
    <cellStyle name="Normal 152 2" xfId="6079" xr:uid="{00000000-0005-0000-0000-0000A9170000}"/>
    <cellStyle name="Normal 152 2 2" xfId="6080" xr:uid="{00000000-0005-0000-0000-0000AA170000}"/>
    <cellStyle name="Normal 152 3" xfId="6081" xr:uid="{00000000-0005-0000-0000-0000AB170000}"/>
    <cellStyle name="Normal 152 4" xfId="6082" xr:uid="{00000000-0005-0000-0000-0000AC170000}"/>
    <cellStyle name="Normal 152 5" xfId="6083" xr:uid="{00000000-0005-0000-0000-0000AD170000}"/>
    <cellStyle name="Normal 153" xfId="6084" xr:uid="{00000000-0005-0000-0000-0000AE170000}"/>
    <cellStyle name="Normal 153 2" xfId="6085" xr:uid="{00000000-0005-0000-0000-0000AF170000}"/>
    <cellStyle name="Normal 153 2 2" xfId="6086" xr:uid="{00000000-0005-0000-0000-0000B0170000}"/>
    <cellStyle name="Normal 153 3" xfId="6087" xr:uid="{00000000-0005-0000-0000-0000B1170000}"/>
    <cellStyle name="Normal 153 3 2" xfId="6088" xr:uid="{00000000-0005-0000-0000-0000B2170000}"/>
    <cellStyle name="Normal 153 4" xfId="6089" xr:uid="{00000000-0005-0000-0000-0000B3170000}"/>
    <cellStyle name="Normal 153 5" xfId="6090" xr:uid="{00000000-0005-0000-0000-0000B4170000}"/>
    <cellStyle name="Normal 153 6" xfId="6091" xr:uid="{00000000-0005-0000-0000-0000B5170000}"/>
    <cellStyle name="Normal 154" xfId="6092" xr:uid="{00000000-0005-0000-0000-0000B6170000}"/>
    <cellStyle name="Normal 154 2" xfId="6093" xr:uid="{00000000-0005-0000-0000-0000B7170000}"/>
    <cellStyle name="Normal 155" xfId="6094" xr:uid="{00000000-0005-0000-0000-0000B8170000}"/>
    <cellStyle name="Normal 156" xfId="6095" xr:uid="{00000000-0005-0000-0000-0000B9170000}"/>
    <cellStyle name="Normal 157" xfId="6096" xr:uid="{00000000-0005-0000-0000-0000BA170000}"/>
    <cellStyle name="Normal 157 2" xfId="6097" xr:uid="{00000000-0005-0000-0000-0000BB170000}"/>
    <cellStyle name="Normal 158" xfId="6098" xr:uid="{00000000-0005-0000-0000-0000BC170000}"/>
    <cellStyle name="Normal 159" xfId="6099" xr:uid="{00000000-0005-0000-0000-0000BD170000}"/>
    <cellStyle name="Normal 16" xfId="6100" xr:uid="{00000000-0005-0000-0000-0000BE170000}"/>
    <cellStyle name="Normal 16 2" xfId="6101" xr:uid="{00000000-0005-0000-0000-0000BF170000}"/>
    <cellStyle name="Normal 16 2 2" xfId="6102" xr:uid="{00000000-0005-0000-0000-0000C0170000}"/>
    <cellStyle name="Normal 16 2 2 2" xfId="6103" xr:uid="{00000000-0005-0000-0000-0000C1170000}"/>
    <cellStyle name="Normal 16 2 3" xfId="6104" xr:uid="{00000000-0005-0000-0000-0000C2170000}"/>
    <cellStyle name="Normal 16 2 4" xfId="6105" xr:uid="{00000000-0005-0000-0000-0000C3170000}"/>
    <cellStyle name="Normal 16 3" xfId="6106" xr:uid="{00000000-0005-0000-0000-0000C4170000}"/>
    <cellStyle name="Normal 16 3 2" xfId="6107" xr:uid="{00000000-0005-0000-0000-0000C5170000}"/>
    <cellStyle name="Normal 16 4" xfId="6108" xr:uid="{00000000-0005-0000-0000-0000C6170000}"/>
    <cellStyle name="Normal 16 5" xfId="6109" xr:uid="{00000000-0005-0000-0000-0000C7170000}"/>
    <cellStyle name="Normal 16 6" xfId="6110" xr:uid="{00000000-0005-0000-0000-0000C8170000}"/>
    <cellStyle name="Normal 16 7" xfId="6111" xr:uid="{00000000-0005-0000-0000-0000C9170000}"/>
    <cellStyle name="Normal 160" xfId="6112" xr:uid="{00000000-0005-0000-0000-0000CA170000}"/>
    <cellStyle name="Normal 161" xfId="6113" xr:uid="{00000000-0005-0000-0000-0000CB170000}"/>
    <cellStyle name="Normal 162" xfId="6114" xr:uid="{00000000-0005-0000-0000-0000CC170000}"/>
    <cellStyle name="Normal 163" xfId="6115" xr:uid="{00000000-0005-0000-0000-0000CD170000}"/>
    <cellStyle name="Normal 164" xfId="6116" xr:uid="{00000000-0005-0000-0000-0000CE170000}"/>
    <cellStyle name="Normal 165" xfId="6117" xr:uid="{00000000-0005-0000-0000-0000CF170000}"/>
    <cellStyle name="Normal 166" xfId="6118" xr:uid="{00000000-0005-0000-0000-0000D0170000}"/>
    <cellStyle name="Normal 167" xfId="6119" xr:uid="{00000000-0005-0000-0000-0000D1170000}"/>
    <cellStyle name="Normal 168" xfId="6120" xr:uid="{00000000-0005-0000-0000-0000D2170000}"/>
    <cellStyle name="Normal 169" xfId="6121" xr:uid="{00000000-0005-0000-0000-0000D3170000}"/>
    <cellStyle name="Normal 17" xfId="6122" xr:uid="{00000000-0005-0000-0000-0000D4170000}"/>
    <cellStyle name="Normal 17 2" xfId="6123" xr:uid="{00000000-0005-0000-0000-0000D5170000}"/>
    <cellStyle name="Normal 17 2 2" xfId="6124" xr:uid="{00000000-0005-0000-0000-0000D6170000}"/>
    <cellStyle name="Normal 17 2 2 2" xfId="6125" xr:uid="{00000000-0005-0000-0000-0000D7170000}"/>
    <cellStyle name="Normal 17 3" xfId="6126" xr:uid="{00000000-0005-0000-0000-0000D8170000}"/>
    <cellStyle name="Normal 17 3 2" xfId="6127" xr:uid="{00000000-0005-0000-0000-0000D9170000}"/>
    <cellStyle name="Normal 17 3 2 2" xfId="6128" xr:uid="{00000000-0005-0000-0000-0000DA170000}"/>
    <cellStyle name="Normal 17 4" xfId="6129" xr:uid="{00000000-0005-0000-0000-0000DB170000}"/>
    <cellStyle name="Normal 17 5" xfId="6130" xr:uid="{00000000-0005-0000-0000-0000DC170000}"/>
    <cellStyle name="Normal 17 6" xfId="6131" xr:uid="{00000000-0005-0000-0000-0000DD170000}"/>
    <cellStyle name="Normal 17 7" xfId="6132" xr:uid="{00000000-0005-0000-0000-0000DE170000}"/>
    <cellStyle name="Normal 17_S2JB-rev2" xfId="6133" xr:uid="{00000000-0005-0000-0000-0000DF170000}"/>
    <cellStyle name="Normal 170" xfId="6134" xr:uid="{00000000-0005-0000-0000-0000E0170000}"/>
    <cellStyle name="Normal 171" xfId="6135" xr:uid="{00000000-0005-0000-0000-0000E1170000}"/>
    <cellStyle name="Normal 171 2" xfId="6136" xr:uid="{00000000-0005-0000-0000-0000E2170000}"/>
    <cellStyle name="Normal 172" xfId="6137" xr:uid="{00000000-0005-0000-0000-0000E3170000}"/>
    <cellStyle name="Normal 173" xfId="6138" xr:uid="{00000000-0005-0000-0000-0000E4170000}"/>
    <cellStyle name="Normal 174" xfId="6139" xr:uid="{00000000-0005-0000-0000-0000E5170000}"/>
    <cellStyle name="Normal 175" xfId="6140" xr:uid="{00000000-0005-0000-0000-0000E6170000}"/>
    <cellStyle name="Normal 176" xfId="6141" xr:uid="{00000000-0005-0000-0000-0000E7170000}"/>
    <cellStyle name="Normal 177" xfId="6142" xr:uid="{00000000-0005-0000-0000-0000E8170000}"/>
    <cellStyle name="Normal 178" xfId="9627" xr:uid="{00000000-0005-0000-0000-0000E9170000}"/>
    <cellStyle name="Normal 179" xfId="9629" xr:uid="{00000000-0005-0000-0000-0000EA170000}"/>
    <cellStyle name="Normal 18" xfId="6143" xr:uid="{00000000-0005-0000-0000-0000EB170000}"/>
    <cellStyle name="Normal 18 2" xfId="6144" xr:uid="{00000000-0005-0000-0000-0000EC170000}"/>
    <cellStyle name="Normal 18 2 2" xfId="6145" xr:uid="{00000000-0005-0000-0000-0000ED170000}"/>
    <cellStyle name="Normal 18 2 2 2" xfId="6146" xr:uid="{00000000-0005-0000-0000-0000EE170000}"/>
    <cellStyle name="Normal 18 2 3" xfId="6147" xr:uid="{00000000-0005-0000-0000-0000EF170000}"/>
    <cellStyle name="Normal 18 2 4" xfId="6148" xr:uid="{00000000-0005-0000-0000-0000F0170000}"/>
    <cellStyle name="Normal 18 3" xfId="6149" xr:uid="{00000000-0005-0000-0000-0000F1170000}"/>
    <cellStyle name="Normal 18 3 2" xfId="6150" xr:uid="{00000000-0005-0000-0000-0000F2170000}"/>
    <cellStyle name="Normal 18 4" xfId="6151" xr:uid="{00000000-0005-0000-0000-0000F3170000}"/>
    <cellStyle name="Normal 18 5" xfId="6152" xr:uid="{00000000-0005-0000-0000-0000F4170000}"/>
    <cellStyle name="Normal 18 6" xfId="6153" xr:uid="{00000000-0005-0000-0000-0000F5170000}"/>
    <cellStyle name="Normal 18 7" xfId="6154" xr:uid="{00000000-0005-0000-0000-0000F6170000}"/>
    <cellStyle name="Normal 18_RKAP 2011 IB-Ready Print" xfId="6155" xr:uid="{00000000-0005-0000-0000-0000F7170000}"/>
    <cellStyle name="Normal 180" xfId="9630" xr:uid="{00000000-0005-0000-0000-0000F8170000}"/>
    <cellStyle name="Normal 181" xfId="9631" xr:uid="{00000000-0005-0000-0000-0000F9170000}"/>
    <cellStyle name="Normal 182" xfId="9632" xr:uid="{00000000-0005-0000-0000-0000FA170000}"/>
    <cellStyle name="Normal 183" xfId="9634" xr:uid="{00000000-0005-0000-0000-0000FB170000}"/>
    <cellStyle name="Normal 184" xfId="9635" xr:uid="{00000000-0005-0000-0000-0000FC170000}"/>
    <cellStyle name="Normal 185" xfId="9636" xr:uid="{00000000-0005-0000-0000-0000FD170000}"/>
    <cellStyle name="Normal 186" xfId="9637" xr:uid="{00000000-0005-0000-0000-0000FE170000}"/>
    <cellStyle name="Normal 187" xfId="9638" xr:uid="{00000000-0005-0000-0000-0000FF170000}"/>
    <cellStyle name="Normal 188" xfId="9640" xr:uid="{00000000-0005-0000-0000-000000180000}"/>
    <cellStyle name="Normal 189" xfId="9641" xr:uid="{00000000-0005-0000-0000-000001180000}"/>
    <cellStyle name="Normal 19" xfId="6156" xr:uid="{00000000-0005-0000-0000-000002180000}"/>
    <cellStyle name="Normal 19 2" xfId="6157" xr:uid="{00000000-0005-0000-0000-000003180000}"/>
    <cellStyle name="Normal 19 2 2" xfId="6158" xr:uid="{00000000-0005-0000-0000-000004180000}"/>
    <cellStyle name="Normal 19 2 2 2" xfId="6159" xr:uid="{00000000-0005-0000-0000-000005180000}"/>
    <cellStyle name="Normal 19 2 3" xfId="6160" xr:uid="{00000000-0005-0000-0000-000006180000}"/>
    <cellStyle name="Normal 19 2 4" xfId="6161" xr:uid="{00000000-0005-0000-0000-000007180000}"/>
    <cellStyle name="Normal 19 3" xfId="6162" xr:uid="{00000000-0005-0000-0000-000008180000}"/>
    <cellStyle name="Normal 19 3 2" xfId="6163" xr:uid="{00000000-0005-0000-0000-000009180000}"/>
    <cellStyle name="Normal 19 4" xfId="6164" xr:uid="{00000000-0005-0000-0000-00000A180000}"/>
    <cellStyle name="Normal 19 5" xfId="6165" xr:uid="{00000000-0005-0000-0000-00000B180000}"/>
    <cellStyle name="Normal 19 6" xfId="6166" xr:uid="{00000000-0005-0000-0000-00000C180000}"/>
    <cellStyle name="Normal 19 7" xfId="6167" xr:uid="{00000000-0005-0000-0000-00000D180000}"/>
    <cellStyle name="Normal 2" xfId="2" xr:uid="{00000000-0005-0000-0000-00000E180000}"/>
    <cellStyle name="Normal 2 10" xfId="6169" xr:uid="{00000000-0005-0000-0000-00000F180000}"/>
    <cellStyle name="Normal 2 10 2" xfId="6170" xr:uid="{00000000-0005-0000-0000-000010180000}"/>
    <cellStyle name="Normal 2 10 2 2" xfId="6171" xr:uid="{00000000-0005-0000-0000-000011180000}"/>
    <cellStyle name="Normal 2 10 2 2 2" xfId="6172" xr:uid="{00000000-0005-0000-0000-000012180000}"/>
    <cellStyle name="Normal 2 10 2 2 2 2" xfId="6173" xr:uid="{00000000-0005-0000-0000-000013180000}"/>
    <cellStyle name="Normal 2 10 2 2 3" xfId="6174" xr:uid="{00000000-0005-0000-0000-000014180000}"/>
    <cellStyle name="Normal 2 10 2 2 4" xfId="6175" xr:uid="{00000000-0005-0000-0000-000015180000}"/>
    <cellStyle name="Normal 2 10 2 3" xfId="6176" xr:uid="{00000000-0005-0000-0000-000016180000}"/>
    <cellStyle name="Normal 2 10 2 3 2" xfId="6177" xr:uid="{00000000-0005-0000-0000-000017180000}"/>
    <cellStyle name="Normal 2 10 2 4" xfId="6178" xr:uid="{00000000-0005-0000-0000-000018180000}"/>
    <cellStyle name="Normal 2 10 2 5" xfId="6179" xr:uid="{00000000-0005-0000-0000-000019180000}"/>
    <cellStyle name="Normal 2 10 3" xfId="6180" xr:uid="{00000000-0005-0000-0000-00001A180000}"/>
    <cellStyle name="Normal 2 10 3 2" xfId="6181" xr:uid="{00000000-0005-0000-0000-00001B180000}"/>
    <cellStyle name="Normal 2 10 3 2 2" xfId="6182" xr:uid="{00000000-0005-0000-0000-00001C180000}"/>
    <cellStyle name="Normal 2 10 3 2 2 2" xfId="6183" xr:uid="{00000000-0005-0000-0000-00001D180000}"/>
    <cellStyle name="Normal 2 10 3 2 3" xfId="6184" xr:uid="{00000000-0005-0000-0000-00001E180000}"/>
    <cellStyle name="Normal 2 10 3 2 4" xfId="6185" xr:uid="{00000000-0005-0000-0000-00001F180000}"/>
    <cellStyle name="Normal 2 10 3 3" xfId="6186" xr:uid="{00000000-0005-0000-0000-000020180000}"/>
    <cellStyle name="Normal 2 10 3 3 2" xfId="6187" xr:uid="{00000000-0005-0000-0000-000021180000}"/>
    <cellStyle name="Normal 2 10 3 4" xfId="6188" xr:uid="{00000000-0005-0000-0000-000022180000}"/>
    <cellStyle name="Normal 2 10 3 5" xfId="6189" xr:uid="{00000000-0005-0000-0000-000023180000}"/>
    <cellStyle name="Normal 2 10 4" xfId="6190" xr:uid="{00000000-0005-0000-0000-000024180000}"/>
    <cellStyle name="Normal 2 10 4 2" xfId="6191" xr:uid="{00000000-0005-0000-0000-000025180000}"/>
    <cellStyle name="Normal 2 10 4 2 2" xfId="6192" xr:uid="{00000000-0005-0000-0000-000026180000}"/>
    <cellStyle name="Normal 2 10 4 3" xfId="6193" xr:uid="{00000000-0005-0000-0000-000027180000}"/>
    <cellStyle name="Normal 2 10 4 4" xfId="6194" xr:uid="{00000000-0005-0000-0000-000028180000}"/>
    <cellStyle name="Normal 2 10 4 5" xfId="6195" xr:uid="{00000000-0005-0000-0000-000029180000}"/>
    <cellStyle name="Normal 2 10 5" xfId="6196" xr:uid="{00000000-0005-0000-0000-00002A180000}"/>
    <cellStyle name="Normal 2 10 5 2" xfId="6197" xr:uid="{00000000-0005-0000-0000-00002B180000}"/>
    <cellStyle name="Normal 2 10 6" xfId="6198" xr:uid="{00000000-0005-0000-0000-00002C180000}"/>
    <cellStyle name="Normal 2 10 7" xfId="6199" xr:uid="{00000000-0005-0000-0000-00002D180000}"/>
    <cellStyle name="Normal 2 10 8" xfId="6200" xr:uid="{00000000-0005-0000-0000-00002E180000}"/>
    <cellStyle name="Normal 2 11" xfId="6201" xr:uid="{00000000-0005-0000-0000-00002F180000}"/>
    <cellStyle name="Normal 2 11 2" xfId="6202" xr:uid="{00000000-0005-0000-0000-000030180000}"/>
    <cellStyle name="Normal 2 11 2 2" xfId="6203" xr:uid="{00000000-0005-0000-0000-000031180000}"/>
    <cellStyle name="Normal 2 11 2 2 2" xfId="6204" xr:uid="{00000000-0005-0000-0000-000032180000}"/>
    <cellStyle name="Normal 2 11 2 3" xfId="6205" xr:uid="{00000000-0005-0000-0000-000033180000}"/>
    <cellStyle name="Normal 2 11 2 4" xfId="6206" xr:uid="{00000000-0005-0000-0000-000034180000}"/>
    <cellStyle name="Normal 2 11 3" xfId="6207" xr:uid="{00000000-0005-0000-0000-000035180000}"/>
    <cellStyle name="Normal 2 11 3 2" xfId="6208" xr:uid="{00000000-0005-0000-0000-000036180000}"/>
    <cellStyle name="Normal 2 11 4" xfId="6209" xr:uid="{00000000-0005-0000-0000-000037180000}"/>
    <cellStyle name="Normal 2 11 5" xfId="6210" xr:uid="{00000000-0005-0000-0000-000038180000}"/>
    <cellStyle name="Normal 2 11 6" xfId="6211" xr:uid="{00000000-0005-0000-0000-000039180000}"/>
    <cellStyle name="Normal 2 12" xfId="6212" xr:uid="{00000000-0005-0000-0000-00003A180000}"/>
    <cellStyle name="Normal 2 12 2" xfId="6213" xr:uid="{00000000-0005-0000-0000-00003B180000}"/>
    <cellStyle name="Normal 2 12 2 2" xfId="6214" xr:uid="{00000000-0005-0000-0000-00003C180000}"/>
    <cellStyle name="Normal 2 12 2 2 2" xfId="6215" xr:uid="{00000000-0005-0000-0000-00003D180000}"/>
    <cellStyle name="Normal 2 12 2 2 3" xfId="6216" xr:uid="{00000000-0005-0000-0000-00003E180000}"/>
    <cellStyle name="Normal 2 12 2 3" xfId="6217" xr:uid="{00000000-0005-0000-0000-00003F180000}"/>
    <cellStyle name="Normal 2 12 2 4" xfId="6218" xr:uid="{00000000-0005-0000-0000-000040180000}"/>
    <cellStyle name="Normal 2 12 2 5" xfId="6219" xr:uid="{00000000-0005-0000-0000-000041180000}"/>
    <cellStyle name="Normal 2 12 3" xfId="6220" xr:uid="{00000000-0005-0000-0000-000042180000}"/>
    <cellStyle name="Normal 2 12 3 2" xfId="6221" xr:uid="{00000000-0005-0000-0000-000043180000}"/>
    <cellStyle name="Normal 2 12 4" xfId="6222" xr:uid="{00000000-0005-0000-0000-000044180000}"/>
    <cellStyle name="Normal 2 12 5" xfId="6223" xr:uid="{00000000-0005-0000-0000-000045180000}"/>
    <cellStyle name="Normal 2 12 6" xfId="6224" xr:uid="{00000000-0005-0000-0000-000046180000}"/>
    <cellStyle name="Normal 2 13" xfId="6225" xr:uid="{00000000-0005-0000-0000-000047180000}"/>
    <cellStyle name="Normal 2 13 2" xfId="6226" xr:uid="{00000000-0005-0000-0000-000048180000}"/>
    <cellStyle name="Normal 2 13 2 2" xfId="6227" xr:uid="{00000000-0005-0000-0000-000049180000}"/>
    <cellStyle name="Normal 2 13 3" xfId="6228" xr:uid="{00000000-0005-0000-0000-00004A180000}"/>
    <cellStyle name="Normal 2 13 4" xfId="6229" xr:uid="{00000000-0005-0000-0000-00004B180000}"/>
    <cellStyle name="Normal 2 13 5" xfId="6230" xr:uid="{00000000-0005-0000-0000-00004C180000}"/>
    <cellStyle name="Normal 2 14" xfId="6231" xr:uid="{00000000-0005-0000-0000-00004D180000}"/>
    <cellStyle name="Normal 2 14 2" xfId="6232" xr:uid="{00000000-0005-0000-0000-00004E180000}"/>
    <cellStyle name="Normal 2 15" xfId="6233" xr:uid="{00000000-0005-0000-0000-00004F180000}"/>
    <cellStyle name="Normal 2 16" xfId="6234" xr:uid="{00000000-0005-0000-0000-000050180000}"/>
    <cellStyle name="Normal 2 17" xfId="6235" xr:uid="{00000000-0005-0000-0000-000051180000}"/>
    <cellStyle name="Normal 2 18" xfId="6236" xr:uid="{00000000-0005-0000-0000-000052180000}"/>
    <cellStyle name="Normal 2 19" xfId="6237" xr:uid="{00000000-0005-0000-0000-000053180000}"/>
    <cellStyle name="Normal 2 2" xfId="6238" xr:uid="{00000000-0005-0000-0000-000054180000}"/>
    <cellStyle name="Normal 2 2 10" xfId="6239" xr:uid="{00000000-0005-0000-0000-000055180000}"/>
    <cellStyle name="Normal 2 2 10 2" xfId="6240" xr:uid="{00000000-0005-0000-0000-000056180000}"/>
    <cellStyle name="Normal 2 2 11" xfId="6241" xr:uid="{00000000-0005-0000-0000-000057180000}"/>
    <cellStyle name="Normal 2 2 11 2" xfId="6242" xr:uid="{00000000-0005-0000-0000-000058180000}"/>
    <cellStyle name="Normal 2 2 12" xfId="6243" xr:uid="{00000000-0005-0000-0000-000059180000}"/>
    <cellStyle name="Normal 2 2 13" xfId="6244" xr:uid="{00000000-0005-0000-0000-00005A180000}"/>
    <cellStyle name="Normal 2 2 14" xfId="6245" xr:uid="{00000000-0005-0000-0000-00005B180000}"/>
    <cellStyle name="Normal 2 2 15" xfId="6246" xr:uid="{00000000-0005-0000-0000-00005C180000}"/>
    <cellStyle name="Normal 2 2 16" xfId="6247" xr:uid="{00000000-0005-0000-0000-00005D180000}"/>
    <cellStyle name="Normal 2 2 17" xfId="6248" xr:uid="{00000000-0005-0000-0000-00005E180000}"/>
    <cellStyle name="Normal 2 2 18" xfId="6249" xr:uid="{00000000-0005-0000-0000-00005F180000}"/>
    <cellStyle name="Normal 2 2 19" xfId="6250" xr:uid="{00000000-0005-0000-0000-000060180000}"/>
    <cellStyle name="Normal 2 2 2" xfId="6251" xr:uid="{00000000-0005-0000-0000-000061180000}"/>
    <cellStyle name="Normal 2 2 2 2" xfId="6252" xr:uid="{00000000-0005-0000-0000-000062180000}"/>
    <cellStyle name="Normal 2 2 2 2 2" xfId="6253" xr:uid="{00000000-0005-0000-0000-000063180000}"/>
    <cellStyle name="Normal 2 2 2 2 2 2" xfId="6254" xr:uid="{00000000-0005-0000-0000-000064180000}"/>
    <cellStyle name="Normal 2 2 2 2 2 2 2" xfId="6255" xr:uid="{00000000-0005-0000-0000-000065180000}"/>
    <cellStyle name="Normal 2 2 2 2 2 2 2 2" xfId="6256" xr:uid="{00000000-0005-0000-0000-000066180000}"/>
    <cellStyle name="Normal 2 2 2 2 2 2 2 2 2" xfId="6257" xr:uid="{00000000-0005-0000-0000-000067180000}"/>
    <cellStyle name="Normal 2 2 2 2 2 2 2 3" xfId="6258" xr:uid="{00000000-0005-0000-0000-000068180000}"/>
    <cellStyle name="Normal 2 2 2 2 2 2 2 4" xfId="6259" xr:uid="{00000000-0005-0000-0000-000069180000}"/>
    <cellStyle name="Normal 2 2 2 2 2 2 3" xfId="6260" xr:uid="{00000000-0005-0000-0000-00006A180000}"/>
    <cellStyle name="Normal 2 2 2 2 2 2 3 2" xfId="6261" xr:uid="{00000000-0005-0000-0000-00006B180000}"/>
    <cellStyle name="Normal 2 2 2 2 2 2 4" xfId="6262" xr:uid="{00000000-0005-0000-0000-00006C180000}"/>
    <cellStyle name="Normal 2 2 2 2 2 2 4 2" xfId="6263" xr:uid="{00000000-0005-0000-0000-00006D180000}"/>
    <cellStyle name="Normal 2 2 2 2 2 2 5" xfId="6264" xr:uid="{00000000-0005-0000-0000-00006E180000}"/>
    <cellStyle name="Normal 2 2 2 2 2 2 6" xfId="6265" xr:uid="{00000000-0005-0000-0000-00006F180000}"/>
    <cellStyle name="Normal 2 2 2 2 2 3" xfId="6266" xr:uid="{00000000-0005-0000-0000-000070180000}"/>
    <cellStyle name="Normal 2 2 2 2 2 3 2" xfId="6267" xr:uid="{00000000-0005-0000-0000-000071180000}"/>
    <cellStyle name="Normal 2 2 2 2 2 3 2 2" xfId="6268" xr:uid="{00000000-0005-0000-0000-000072180000}"/>
    <cellStyle name="Normal 2 2 2 2 2 3 2 2 2" xfId="6269" xr:uid="{00000000-0005-0000-0000-000073180000}"/>
    <cellStyle name="Normal 2 2 2 2 2 3 2 3" xfId="6270" xr:uid="{00000000-0005-0000-0000-000074180000}"/>
    <cellStyle name="Normal 2 2 2 2 2 3 2 4" xfId="6271" xr:uid="{00000000-0005-0000-0000-000075180000}"/>
    <cellStyle name="Normal 2 2 2 2 2 3 3" xfId="6272" xr:uid="{00000000-0005-0000-0000-000076180000}"/>
    <cellStyle name="Normal 2 2 2 2 2 3 3 2" xfId="6273" xr:uid="{00000000-0005-0000-0000-000077180000}"/>
    <cellStyle name="Normal 2 2 2 2 2 3 4" xfId="6274" xr:uid="{00000000-0005-0000-0000-000078180000}"/>
    <cellStyle name="Normal 2 2 2 2 2 3 5" xfId="6275" xr:uid="{00000000-0005-0000-0000-000079180000}"/>
    <cellStyle name="Normal 2 2 2 2 2 4" xfId="6276" xr:uid="{00000000-0005-0000-0000-00007A180000}"/>
    <cellStyle name="Normal 2 2 2 2 2 4 2" xfId="6277" xr:uid="{00000000-0005-0000-0000-00007B180000}"/>
    <cellStyle name="Normal 2 2 2 2 2 4 2 2" xfId="6278" xr:uid="{00000000-0005-0000-0000-00007C180000}"/>
    <cellStyle name="Normal 2 2 2 2 2 4 3" xfId="6279" xr:uid="{00000000-0005-0000-0000-00007D180000}"/>
    <cellStyle name="Normal 2 2 2 2 2 4 4" xfId="6280" xr:uid="{00000000-0005-0000-0000-00007E180000}"/>
    <cellStyle name="Normal 2 2 2 2 2 5" xfId="6281" xr:uid="{00000000-0005-0000-0000-00007F180000}"/>
    <cellStyle name="Normal 2 2 2 2 2 5 2" xfId="6282" xr:uid="{00000000-0005-0000-0000-000080180000}"/>
    <cellStyle name="Normal 2 2 2 2 2 6" xfId="6283" xr:uid="{00000000-0005-0000-0000-000081180000}"/>
    <cellStyle name="Normal 2 2 2 2 2 7" xfId="6284" xr:uid="{00000000-0005-0000-0000-000082180000}"/>
    <cellStyle name="Normal 2 2 2 2 2 8" xfId="6285" xr:uid="{00000000-0005-0000-0000-000083180000}"/>
    <cellStyle name="Normal 2 2 2 2 3" xfId="6286" xr:uid="{00000000-0005-0000-0000-000084180000}"/>
    <cellStyle name="Normal 2 2 2 2 3 2" xfId="6287" xr:uid="{00000000-0005-0000-0000-000085180000}"/>
    <cellStyle name="Normal 2 2 2 2 3 2 2" xfId="6288" xr:uid="{00000000-0005-0000-0000-000086180000}"/>
    <cellStyle name="Normal 2 2 2 2 3 2 2 2" xfId="6289" xr:uid="{00000000-0005-0000-0000-000087180000}"/>
    <cellStyle name="Normal 2 2 2 2 3 2 3" xfId="6290" xr:uid="{00000000-0005-0000-0000-000088180000}"/>
    <cellStyle name="Normal 2 2 2 2 3 2 4" xfId="6291" xr:uid="{00000000-0005-0000-0000-000089180000}"/>
    <cellStyle name="Normal 2 2 2 2 3 3" xfId="6292" xr:uid="{00000000-0005-0000-0000-00008A180000}"/>
    <cellStyle name="Normal 2 2 2 2 3 3 2" xfId="6293" xr:uid="{00000000-0005-0000-0000-00008B180000}"/>
    <cellStyle name="Normal 2 2 2 2 3 4" xfId="6294" xr:uid="{00000000-0005-0000-0000-00008C180000}"/>
    <cellStyle name="Normal 2 2 2 2 3 5" xfId="6295" xr:uid="{00000000-0005-0000-0000-00008D180000}"/>
    <cellStyle name="Normal 2 2 2 2 4" xfId="6296" xr:uid="{00000000-0005-0000-0000-00008E180000}"/>
    <cellStyle name="Normal 2 2 2 2 4 2" xfId="6297" xr:uid="{00000000-0005-0000-0000-00008F180000}"/>
    <cellStyle name="Normal 2 2 2 2 4 2 2" xfId="6298" xr:uid="{00000000-0005-0000-0000-000090180000}"/>
    <cellStyle name="Normal 2 2 2 2 4 2 2 2" xfId="6299" xr:uid="{00000000-0005-0000-0000-000091180000}"/>
    <cellStyle name="Normal 2 2 2 2 4 2 3" xfId="6300" xr:uid="{00000000-0005-0000-0000-000092180000}"/>
    <cellStyle name="Normal 2 2 2 2 4 2 4" xfId="6301" xr:uid="{00000000-0005-0000-0000-000093180000}"/>
    <cellStyle name="Normal 2 2 2 2 4 3" xfId="6302" xr:uid="{00000000-0005-0000-0000-000094180000}"/>
    <cellStyle name="Normal 2 2 2 2 4 3 2" xfId="6303" xr:uid="{00000000-0005-0000-0000-000095180000}"/>
    <cellStyle name="Normal 2 2 2 2 4 4" xfId="6304" xr:uid="{00000000-0005-0000-0000-000096180000}"/>
    <cellStyle name="Normal 2 2 2 2 4 5" xfId="6305" xr:uid="{00000000-0005-0000-0000-000097180000}"/>
    <cellStyle name="Normal 2 2 2 2 5" xfId="6306" xr:uid="{00000000-0005-0000-0000-000098180000}"/>
    <cellStyle name="Normal 2 2 2 2 5 2" xfId="6307" xr:uid="{00000000-0005-0000-0000-000099180000}"/>
    <cellStyle name="Normal 2 2 2 2 5 2 2" xfId="6308" xr:uid="{00000000-0005-0000-0000-00009A180000}"/>
    <cellStyle name="Normal 2 2 2 2 5 3" xfId="6309" xr:uid="{00000000-0005-0000-0000-00009B180000}"/>
    <cellStyle name="Normal 2 2 2 2 5 4" xfId="6310" xr:uid="{00000000-0005-0000-0000-00009C180000}"/>
    <cellStyle name="Normal 2 2 2 2 6" xfId="6311" xr:uid="{00000000-0005-0000-0000-00009D180000}"/>
    <cellStyle name="Normal 2 2 2 2 6 2" xfId="6312" xr:uid="{00000000-0005-0000-0000-00009E180000}"/>
    <cellStyle name="Normal 2 2 2 2 7" xfId="6313" xr:uid="{00000000-0005-0000-0000-00009F180000}"/>
    <cellStyle name="Normal 2 2 2 2 7 2" xfId="6314" xr:uid="{00000000-0005-0000-0000-0000A0180000}"/>
    <cellStyle name="Normal 2 2 2 2 8" xfId="6315" xr:uid="{00000000-0005-0000-0000-0000A1180000}"/>
    <cellStyle name="Normal 2 2 2 2 9" xfId="6316" xr:uid="{00000000-0005-0000-0000-0000A2180000}"/>
    <cellStyle name="Normal 2 2 2 3" xfId="6317" xr:uid="{00000000-0005-0000-0000-0000A3180000}"/>
    <cellStyle name="Normal 2 2 2 3 2" xfId="6318" xr:uid="{00000000-0005-0000-0000-0000A4180000}"/>
    <cellStyle name="Normal 2 2 2 3 2 2" xfId="6319" xr:uid="{00000000-0005-0000-0000-0000A5180000}"/>
    <cellStyle name="Normal 2 2 2 3 2 2 2" xfId="6320" xr:uid="{00000000-0005-0000-0000-0000A6180000}"/>
    <cellStyle name="Normal 2 2 2 3 2 2 2 2" xfId="6321" xr:uid="{00000000-0005-0000-0000-0000A7180000}"/>
    <cellStyle name="Normal 2 2 2 3 2 2 2 2 2" xfId="6322" xr:uid="{00000000-0005-0000-0000-0000A8180000}"/>
    <cellStyle name="Normal 2 2 2 3 2 2 2 3" xfId="6323" xr:uid="{00000000-0005-0000-0000-0000A9180000}"/>
    <cellStyle name="Normal 2 2 2 3 2 2 2 4" xfId="6324" xr:uid="{00000000-0005-0000-0000-0000AA180000}"/>
    <cellStyle name="Normal 2 2 2 3 2 2 3" xfId="6325" xr:uid="{00000000-0005-0000-0000-0000AB180000}"/>
    <cellStyle name="Normal 2 2 2 3 2 2 3 2" xfId="6326" xr:uid="{00000000-0005-0000-0000-0000AC180000}"/>
    <cellStyle name="Normal 2 2 2 3 2 2 4" xfId="6327" xr:uid="{00000000-0005-0000-0000-0000AD180000}"/>
    <cellStyle name="Normal 2 2 2 3 2 2 5" xfId="6328" xr:uid="{00000000-0005-0000-0000-0000AE180000}"/>
    <cellStyle name="Normal 2 2 2 3 2 3" xfId="6329" xr:uid="{00000000-0005-0000-0000-0000AF180000}"/>
    <cellStyle name="Normal 2 2 2 3 2 3 2" xfId="6330" xr:uid="{00000000-0005-0000-0000-0000B0180000}"/>
    <cellStyle name="Normal 2 2 2 3 2 3 2 2" xfId="6331" xr:uid="{00000000-0005-0000-0000-0000B1180000}"/>
    <cellStyle name="Normal 2 2 2 3 2 3 2 2 2" xfId="6332" xr:uid="{00000000-0005-0000-0000-0000B2180000}"/>
    <cellStyle name="Normal 2 2 2 3 2 3 2 3" xfId="6333" xr:uid="{00000000-0005-0000-0000-0000B3180000}"/>
    <cellStyle name="Normal 2 2 2 3 2 3 2 4" xfId="6334" xr:uid="{00000000-0005-0000-0000-0000B4180000}"/>
    <cellStyle name="Normal 2 2 2 3 2 3 3" xfId="6335" xr:uid="{00000000-0005-0000-0000-0000B5180000}"/>
    <cellStyle name="Normal 2 2 2 3 2 3 3 2" xfId="6336" xr:uid="{00000000-0005-0000-0000-0000B6180000}"/>
    <cellStyle name="Normal 2 2 2 3 2 3 4" xfId="6337" xr:uid="{00000000-0005-0000-0000-0000B7180000}"/>
    <cellStyle name="Normal 2 2 2 3 2 3 5" xfId="6338" xr:uid="{00000000-0005-0000-0000-0000B8180000}"/>
    <cellStyle name="Normal 2 2 2 3 2 4" xfId="6339" xr:uid="{00000000-0005-0000-0000-0000B9180000}"/>
    <cellStyle name="Normal 2 2 2 3 2 4 2" xfId="6340" xr:uid="{00000000-0005-0000-0000-0000BA180000}"/>
    <cellStyle name="Normal 2 2 2 3 2 4 2 2" xfId="6341" xr:uid="{00000000-0005-0000-0000-0000BB180000}"/>
    <cellStyle name="Normal 2 2 2 3 2 4 3" xfId="6342" xr:uid="{00000000-0005-0000-0000-0000BC180000}"/>
    <cellStyle name="Normal 2 2 2 3 2 4 4" xfId="6343" xr:uid="{00000000-0005-0000-0000-0000BD180000}"/>
    <cellStyle name="Normal 2 2 2 3 2 5" xfId="6344" xr:uid="{00000000-0005-0000-0000-0000BE180000}"/>
    <cellStyle name="Normal 2 2 2 3 2 5 2" xfId="6345" xr:uid="{00000000-0005-0000-0000-0000BF180000}"/>
    <cellStyle name="Normal 2 2 2 3 2 6" xfId="6346" xr:uid="{00000000-0005-0000-0000-0000C0180000}"/>
    <cellStyle name="Normal 2 2 2 3 2 7" xfId="6347" xr:uid="{00000000-0005-0000-0000-0000C1180000}"/>
    <cellStyle name="Normal 2 2 2 3 3" xfId="6348" xr:uid="{00000000-0005-0000-0000-0000C2180000}"/>
    <cellStyle name="Normal 2 2 2 3 3 2" xfId="6349" xr:uid="{00000000-0005-0000-0000-0000C3180000}"/>
    <cellStyle name="Normal 2 2 2 3 3 2 2" xfId="6350" xr:uid="{00000000-0005-0000-0000-0000C4180000}"/>
    <cellStyle name="Normal 2 2 2 3 3 2 2 2" xfId="6351" xr:uid="{00000000-0005-0000-0000-0000C5180000}"/>
    <cellStyle name="Normal 2 2 2 3 3 2 3" xfId="6352" xr:uid="{00000000-0005-0000-0000-0000C6180000}"/>
    <cellStyle name="Normal 2 2 2 3 3 2 4" xfId="6353" xr:uid="{00000000-0005-0000-0000-0000C7180000}"/>
    <cellStyle name="Normal 2 2 2 3 3 3" xfId="6354" xr:uid="{00000000-0005-0000-0000-0000C8180000}"/>
    <cellStyle name="Normal 2 2 2 3 3 3 2" xfId="6355" xr:uid="{00000000-0005-0000-0000-0000C9180000}"/>
    <cellStyle name="Normal 2 2 2 3 3 4" xfId="6356" xr:uid="{00000000-0005-0000-0000-0000CA180000}"/>
    <cellStyle name="Normal 2 2 2 3 3 5" xfId="6357" xr:uid="{00000000-0005-0000-0000-0000CB180000}"/>
    <cellStyle name="Normal 2 2 2 3 4" xfId="6358" xr:uid="{00000000-0005-0000-0000-0000CC180000}"/>
    <cellStyle name="Normal 2 2 2 3 4 2" xfId="6359" xr:uid="{00000000-0005-0000-0000-0000CD180000}"/>
    <cellStyle name="Normal 2 2 2 3 4 2 2" xfId="6360" xr:uid="{00000000-0005-0000-0000-0000CE180000}"/>
    <cellStyle name="Normal 2 2 2 3 4 2 2 2" xfId="6361" xr:uid="{00000000-0005-0000-0000-0000CF180000}"/>
    <cellStyle name="Normal 2 2 2 3 4 2 3" xfId="6362" xr:uid="{00000000-0005-0000-0000-0000D0180000}"/>
    <cellStyle name="Normal 2 2 2 3 4 2 4" xfId="6363" xr:uid="{00000000-0005-0000-0000-0000D1180000}"/>
    <cellStyle name="Normal 2 2 2 3 4 3" xfId="6364" xr:uid="{00000000-0005-0000-0000-0000D2180000}"/>
    <cellStyle name="Normal 2 2 2 3 4 3 2" xfId="6365" xr:uid="{00000000-0005-0000-0000-0000D3180000}"/>
    <cellStyle name="Normal 2 2 2 3 4 4" xfId="6366" xr:uid="{00000000-0005-0000-0000-0000D4180000}"/>
    <cellStyle name="Normal 2 2 2 3 4 5" xfId="6367" xr:uid="{00000000-0005-0000-0000-0000D5180000}"/>
    <cellStyle name="Normal 2 2 2 3 5" xfId="6368" xr:uid="{00000000-0005-0000-0000-0000D6180000}"/>
    <cellStyle name="Normal 2 2 2 3 5 2" xfId="6369" xr:uid="{00000000-0005-0000-0000-0000D7180000}"/>
    <cellStyle name="Normal 2 2 2 3 5 2 2" xfId="6370" xr:uid="{00000000-0005-0000-0000-0000D8180000}"/>
    <cellStyle name="Normal 2 2 2 3 5 3" xfId="6371" xr:uid="{00000000-0005-0000-0000-0000D9180000}"/>
    <cellStyle name="Normal 2 2 2 3 5 4" xfId="6372" xr:uid="{00000000-0005-0000-0000-0000DA180000}"/>
    <cellStyle name="Normal 2 2 2 3 6" xfId="6373" xr:uid="{00000000-0005-0000-0000-0000DB180000}"/>
    <cellStyle name="Normal 2 2 2 3 6 2" xfId="6374" xr:uid="{00000000-0005-0000-0000-0000DC180000}"/>
    <cellStyle name="Normal 2 2 2 3 7" xfId="6375" xr:uid="{00000000-0005-0000-0000-0000DD180000}"/>
    <cellStyle name="Normal 2 2 2 3 7 2" xfId="6376" xr:uid="{00000000-0005-0000-0000-0000DE180000}"/>
    <cellStyle name="Normal 2 2 2 3 8" xfId="6377" xr:uid="{00000000-0005-0000-0000-0000DF180000}"/>
    <cellStyle name="Normal 2 2 2 3 9" xfId="6378" xr:uid="{00000000-0005-0000-0000-0000E0180000}"/>
    <cellStyle name="Normal 2 2 2 4" xfId="6379" xr:uid="{00000000-0005-0000-0000-0000E1180000}"/>
    <cellStyle name="Normal 2 2 2 4 2" xfId="6380" xr:uid="{00000000-0005-0000-0000-0000E2180000}"/>
    <cellStyle name="Normal 2 2 2 4 2 2" xfId="6381" xr:uid="{00000000-0005-0000-0000-0000E3180000}"/>
    <cellStyle name="Normal 2 2 2 4 2 2 2" xfId="6382" xr:uid="{00000000-0005-0000-0000-0000E4180000}"/>
    <cellStyle name="Normal 2 2 2 4 2 2 2 2" xfId="6383" xr:uid="{00000000-0005-0000-0000-0000E5180000}"/>
    <cellStyle name="Normal 2 2 2 4 2 2 2 2 2" xfId="6384" xr:uid="{00000000-0005-0000-0000-0000E6180000}"/>
    <cellStyle name="Normal 2 2 2 4 2 2 2 3" xfId="6385" xr:uid="{00000000-0005-0000-0000-0000E7180000}"/>
    <cellStyle name="Normal 2 2 2 4 2 2 2 4" xfId="6386" xr:uid="{00000000-0005-0000-0000-0000E8180000}"/>
    <cellStyle name="Normal 2 2 2 4 2 2 3" xfId="6387" xr:uid="{00000000-0005-0000-0000-0000E9180000}"/>
    <cellStyle name="Normal 2 2 2 4 2 2 3 2" xfId="6388" xr:uid="{00000000-0005-0000-0000-0000EA180000}"/>
    <cellStyle name="Normal 2 2 2 4 2 2 4" xfId="6389" xr:uid="{00000000-0005-0000-0000-0000EB180000}"/>
    <cellStyle name="Normal 2 2 2 4 2 2 5" xfId="6390" xr:uid="{00000000-0005-0000-0000-0000EC180000}"/>
    <cellStyle name="Normal 2 2 2 4 2 3" xfId="6391" xr:uid="{00000000-0005-0000-0000-0000ED180000}"/>
    <cellStyle name="Normal 2 2 2 4 2 3 2" xfId="6392" xr:uid="{00000000-0005-0000-0000-0000EE180000}"/>
    <cellStyle name="Normal 2 2 2 4 2 3 2 2" xfId="6393" xr:uid="{00000000-0005-0000-0000-0000EF180000}"/>
    <cellStyle name="Normal 2 2 2 4 2 3 2 2 2" xfId="6394" xr:uid="{00000000-0005-0000-0000-0000F0180000}"/>
    <cellStyle name="Normal 2 2 2 4 2 3 2 3" xfId="6395" xr:uid="{00000000-0005-0000-0000-0000F1180000}"/>
    <cellStyle name="Normal 2 2 2 4 2 3 2 4" xfId="6396" xr:uid="{00000000-0005-0000-0000-0000F2180000}"/>
    <cellStyle name="Normal 2 2 2 4 2 3 3" xfId="6397" xr:uid="{00000000-0005-0000-0000-0000F3180000}"/>
    <cellStyle name="Normal 2 2 2 4 2 3 3 2" xfId="6398" xr:uid="{00000000-0005-0000-0000-0000F4180000}"/>
    <cellStyle name="Normal 2 2 2 4 2 3 4" xfId="6399" xr:uid="{00000000-0005-0000-0000-0000F5180000}"/>
    <cellStyle name="Normal 2 2 2 4 2 3 5" xfId="6400" xr:uid="{00000000-0005-0000-0000-0000F6180000}"/>
    <cellStyle name="Normal 2 2 2 4 2 4" xfId="6401" xr:uid="{00000000-0005-0000-0000-0000F7180000}"/>
    <cellStyle name="Normal 2 2 2 4 2 4 2" xfId="6402" xr:uid="{00000000-0005-0000-0000-0000F8180000}"/>
    <cellStyle name="Normal 2 2 2 4 2 4 2 2" xfId="6403" xr:uid="{00000000-0005-0000-0000-0000F9180000}"/>
    <cellStyle name="Normal 2 2 2 4 2 4 3" xfId="6404" xr:uid="{00000000-0005-0000-0000-0000FA180000}"/>
    <cellStyle name="Normal 2 2 2 4 2 4 4" xfId="6405" xr:uid="{00000000-0005-0000-0000-0000FB180000}"/>
    <cellStyle name="Normal 2 2 2 4 2 5" xfId="6406" xr:uid="{00000000-0005-0000-0000-0000FC180000}"/>
    <cellStyle name="Normal 2 2 2 4 2 5 2" xfId="6407" xr:uid="{00000000-0005-0000-0000-0000FD180000}"/>
    <cellStyle name="Normal 2 2 2 4 2 6" xfId="6408" xr:uid="{00000000-0005-0000-0000-0000FE180000}"/>
    <cellStyle name="Normal 2 2 2 4 2 7" xfId="6409" xr:uid="{00000000-0005-0000-0000-0000FF180000}"/>
    <cellStyle name="Normal 2 2 2 4 3" xfId="6410" xr:uid="{00000000-0005-0000-0000-000000190000}"/>
    <cellStyle name="Normal 2 2 2 4 3 2" xfId="6411" xr:uid="{00000000-0005-0000-0000-000001190000}"/>
    <cellStyle name="Normal 2 2 2 4 3 2 2" xfId="6412" xr:uid="{00000000-0005-0000-0000-000002190000}"/>
    <cellStyle name="Normal 2 2 2 4 3 2 2 2" xfId="6413" xr:uid="{00000000-0005-0000-0000-000003190000}"/>
    <cellStyle name="Normal 2 2 2 4 3 2 3" xfId="6414" xr:uid="{00000000-0005-0000-0000-000004190000}"/>
    <cellStyle name="Normal 2 2 2 4 3 2 4" xfId="6415" xr:uid="{00000000-0005-0000-0000-000005190000}"/>
    <cellStyle name="Normal 2 2 2 4 3 3" xfId="6416" xr:uid="{00000000-0005-0000-0000-000006190000}"/>
    <cellStyle name="Normal 2 2 2 4 3 3 2" xfId="6417" xr:uid="{00000000-0005-0000-0000-000007190000}"/>
    <cellStyle name="Normal 2 2 2 4 3 4" xfId="6418" xr:uid="{00000000-0005-0000-0000-000008190000}"/>
    <cellStyle name="Normal 2 2 2 4 3 5" xfId="6419" xr:uid="{00000000-0005-0000-0000-000009190000}"/>
    <cellStyle name="Normal 2 2 2 4 4" xfId="6420" xr:uid="{00000000-0005-0000-0000-00000A190000}"/>
    <cellStyle name="Normal 2 2 2 4 4 2" xfId="6421" xr:uid="{00000000-0005-0000-0000-00000B190000}"/>
    <cellStyle name="Normal 2 2 2 4 4 2 2" xfId="6422" xr:uid="{00000000-0005-0000-0000-00000C190000}"/>
    <cellStyle name="Normal 2 2 2 4 4 2 2 2" xfId="6423" xr:uid="{00000000-0005-0000-0000-00000D190000}"/>
    <cellStyle name="Normal 2 2 2 4 4 2 3" xfId="6424" xr:uid="{00000000-0005-0000-0000-00000E190000}"/>
    <cellStyle name="Normal 2 2 2 4 4 2 4" xfId="6425" xr:uid="{00000000-0005-0000-0000-00000F190000}"/>
    <cellStyle name="Normal 2 2 2 4 4 3" xfId="6426" xr:uid="{00000000-0005-0000-0000-000010190000}"/>
    <cellStyle name="Normal 2 2 2 4 4 3 2" xfId="6427" xr:uid="{00000000-0005-0000-0000-000011190000}"/>
    <cellStyle name="Normal 2 2 2 4 4 4" xfId="6428" xr:uid="{00000000-0005-0000-0000-000012190000}"/>
    <cellStyle name="Normal 2 2 2 4 4 5" xfId="6429" xr:uid="{00000000-0005-0000-0000-000013190000}"/>
    <cellStyle name="Normal 2 2 2 4 5" xfId="6430" xr:uid="{00000000-0005-0000-0000-000014190000}"/>
    <cellStyle name="Normal 2 2 2 4 5 2" xfId="6431" xr:uid="{00000000-0005-0000-0000-000015190000}"/>
    <cellStyle name="Normal 2 2 2 4 5 2 2" xfId="6432" xr:uid="{00000000-0005-0000-0000-000016190000}"/>
    <cellStyle name="Normal 2 2 2 4 5 3" xfId="6433" xr:uid="{00000000-0005-0000-0000-000017190000}"/>
    <cellStyle name="Normal 2 2 2 4 5 4" xfId="6434" xr:uid="{00000000-0005-0000-0000-000018190000}"/>
    <cellStyle name="Normal 2 2 2 4 6" xfId="6435" xr:uid="{00000000-0005-0000-0000-000019190000}"/>
    <cellStyle name="Normal 2 2 2 4 6 2" xfId="6436" xr:uid="{00000000-0005-0000-0000-00001A190000}"/>
    <cellStyle name="Normal 2 2 2 4 7" xfId="6437" xr:uid="{00000000-0005-0000-0000-00001B190000}"/>
    <cellStyle name="Normal 2 2 2 4 8" xfId="6438" xr:uid="{00000000-0005-0000-0000-00001C190000}"/>
    <cellStyle name="Normal 2 2 2 5" xfId="6439" xr:uid="{00000000-0005-0000-0000-00001D190000}"/>
    <cellStyle name="Normal 2 2 2 5 2" xfId="6440" xr:uid="{00000000-0005-0000-0000-00001E190000}"/>
    <cellStyle name="Normal 2 2 2 5 2 2" xfId="6441" xr:uid="{00000000-0005-0000-0000-00001F190000}"/>
    <cellStyle name="Normal 2 2 2 5 2 2 2" xfId="6442" xr:uid="{00000000-0005-0000-0000-000020190000}"/>
    <cellStyle name="Normal 2 2 2 5 2 2 2 2" xfId="6443" xr:uid="{00000000-0005-0000-0000-000021190000}"/>
    <cellStyle name="Normal 2 2 2 5 2 2 2 2 2" xfId="6444" xr:uid="{00000000-0005-0000-0000-000022190000}"/>
    <cellStyle name="Normal 2 2 2 5 2 2 2 3" xfId="6445" xr:uid="{00000000-0005-0000-0000-000023190000}"/>
    <cellStyle name="Normal 2 2 2 5 2 2 2 4" xfId="6446" xr:uid="{00000000-0005-0000-0000-000024190000}"/>
    <cellStyle name="Normal 2 2 2 5 2 2 3" xfId="6447" xr:uid="{00000000-0005-0000-0000-000025190000}"/>
    <cellStyle name="Normal 2 2 2 5 2 2 3 2" xfId="6448" xr:uid="{00000000-0005-0000-0000-000026190000}"/>
    <cellStyle name="Normal 2 2 2 5 2 2 4" xfId="6449" xr:uid="{00000000-0005-0000-0000-000027190000}"/>
    <cellStyle name="Normal 2 2 2 5 2 2 5" xfId="6450" xr:uid="{00000000-0005-0000-0000-000028190000}"/>
    <cellStyle name="Normal 2 2 2 5 2 3" xfId="6451" xr:uid="{00000000-0005-0000-0000-000029190000}"/>
    <cellStyle name="Normal 2 2 2 5 2 3 2" xfId="6452" xr:uid="{00000000-0005-0000-0000-00002A190000}"/>
    <cellStyle name="Normal 2 2 2 5 2 3 2 2" xfId="6453" xr:uid="{00000000-0005-0000-0000-00002B190000}"/>
    <cellStyle name="Normal 2 2 2 5 2 3 2 2 2" xfId="6454" xr:uid="{00000000-0005-0000-0000-00002C190000}"/>
    <cellStyle name="Normal 2 2 2 5 2 3 2 3" xfId="6455" xr:uid="{00000000-0005-0000-0000-00002D190000}"/>
    <cellStyle name="Normal 2 2 2 5 2 3 2 4" xfId="6456" xr:uid="{00000000-0005-0000-0000-00002E190000}"/>
    <cellStyle name="Normal 2 2 2 5 2 3 3" xfId="6457" xr:uid="{00000000-0005-0000-0000-00002F190000}"/>
    <cellStyle name="Normal 2 2 2 5 2 3 3 2" xfId="6458" xr:uid="{00000000-0005-0000-0000-000030190000}"/>
    <cellStyle name="Normal 2 2 2 5 2 3 4" xfId="6459" xr:uid="{00000000-0005-0000-0000-000031190000}"/>
    <cellStyle name="Normal 2 2 2 5 2 3 5" xfId="6460" xr:uid="{00000000-0005-0000-0000-000032190000}"/>
    <cellStyle name="Normal 2 2 2 5 2 4" xfId="6461" xr:uid="{00000000-0005-0000-0000-000033190000}"/>
    <cellStyle name="Normal 2 2 2 5 2 4 2" xfId="6462" xr:uid="{00000000-0005-0000-0000-000034190000}"/>
    <cellStyle name="Normal 2 2 2 5 2 4 2 2" xfId="6463" xr:uid="{00000000-0005-0000-0000-000035190000}"/>
    <cellStyle name="Normal 2 2 2 5 2 4 3" xfId="6464" xr:uid="{00000000-0005-0000-0000-000036190000}"/>
    <cellStyle name="Normal 2 2 2 5 2 4 4" xfId="6465" xr:uid="{00000000-0005-0000-0000-000037190000}"/>
    <cellStyle name="Normal 2 2 2 5 2 5" xfId="6466" xr:uid="{00000000-0005-0000-0000-000038190000}"/>
    <cellStyle name="Normal 2 2 2 5 2 5 2" xfId="6467" xr:uid="{00000000-0005-0000-0000-000039190000}"/>
    <cellStyle name="Normal 2 2 2 5 2 6" xfId="6468" xr:uid="{00000000-0005-0000-0000-00003A190000}"/>
    <cellStyle name="Normal 2 2 2 5 2 7" xfId="6469" xr:uid="{00000000-0005-0000-0000-00003B190000}"/>
    <cellStyle name="Normal 2 2 2 5 3" xfId="6470" xr:uid="{00000000-0005-0000-0000-00003C190000}"/>
    <cellStyle name="Normal 2 2 2 5 3 2" xfId="6471" xr:uid="{00000000-0005-0000-0000-00003D190000}"/>
    <cellStyle name="Normal 2 2 2 5 3 2 2" xfId="6472" xr:uid="{00000000-0005-0000-0000-00003E190000}"/>
    <cellStyle name="Normal 2 2 2 5 3 2 2 2" xfId="6473" xr:uid="{00000000-0005-0000-0000-00003F190000}"/>
    <cellStyle name="Normal 2 2 2 5 3 2 3" xfId="6474" xr:uid="{00000000-0005-0000-0000-000040190000}"/>
    <cellStyle name="Normal 2 2 2 5 3 2 4" xfId="6475" xr:uid="{00000000-0005-0000-0000-000041190000}"/>
    <cellStyle name="Normal 2 2 2 5 3 3" xfId="6476" xr:uid="{00000000-0005-0000-0000-000042190000}"/>
    <cellStyle name="Normal 2 2 2 5 3 3 2" xfId="6477" xr:uid="{00000000-0005-0000-0000-000043190000}"/>
    <cellStyle name="Normal 2 2 2 5 3 4" xfId="6478" xr:uid="{00000000-0005-0000-0000-000044190000}"/>
    <cellStyle name="Normal 2 2 2 5 3 5" xfId="6479" xr:uid="{00000000-0005-0000-0000-000045190000}"/>
    <cellStyle name="Normal 2 2 2 5 4" xfId="6480" xr:uid="{00000000-0005-0000-0000-000046190000}"/>
    <cellStyle name="Normal 2 2 2 5 4 2" xfId="6481" xr:uid="{00000000-0005-0000-0000-000047190000}"/>
    <cellStyle name="Normal 2 2 2 5 4 2 2" xfId="6482" xr:uid="{00000000-0005-0000-0000-000048190000}"/>
    <cellStyle name="Normal 2 2 2 5 4 2 2 2" xfId="6483" xr:uid="{00000000-0005-0000-0000-000049190000}"/>
    <cellStyle name="Normal 2 2 2 5 4 2 3" xfId="6484" xr:uid="{00000000-0005-0000-0000-00004A190000}"/>
    <cellStyle name="Normal 2 2 2 5 4 2 4" xfId="6485" xr:uid="{00000000-0005-0000-0000-00004B190000}"/>
    <cellStyle name="Normal 2 2 2 5 4 3" xfId="6486" xr:uid="{00000000-0005-0000-0000-00004C190000}"/>
    <cellStyle name="Normal 2 2 2 5 4 3 2" xfId="6487" xr:uid="{00000000-0005-0000-0000-00004D190000}"/>
    <cellStyle name="Normal 2 2 2 5 4 4" xfId="6488" xr:uid="{00000000-0005-0000-0000-00004E190000}"/>
    <cellStyle name="Normal 2 2 2 5 4 5" xfId="6489" xr:uid="{00000000-0005-0000-0000-00004F190000}"/>
    <cellStyle name="Normal 2 2 2 5 5" xfId="6490" xr:uid="{00000000-0005-0000-0000-000050190000}"/>
    <cellStyle name="Normal 2 2 2 5 5 2" xfId="6491" xr:uid="{00000000-0005-0000-0000-000051190000}"/>
    <cellStyle name="Normal 2 2 2 5 5 2 2" xfId="6492" xr:uid="{00000000-0005-0000-0000-000052190000}"/>
    <cellStyle name="Normal 2 2 2 5 5 3" xfId="6493" xr:uid="{00000000-0005-0000-0000-000053190000}"/>
    <cellStyle name="Normal 2 2 2 5 5 4" xfId="6494" xr:uid="{00000000-0005-0000-0000-000054190000}"/>
    <cellStyle name="Normal 2 2 2 5 6" xfId="6495" xr:uid="{00000000-0005-0000-0000-000055190000}"/>
    <cellStyle name="Normal 2 2 2 5 6 2" xfId="6496" xr:uid="{00000000-0005-0000-0000-000056190000}"/>
    <cellStyle name="Normal 2 2 2 5 7" xfId="6497" xr:uid="{00000000-0005-0000-0000-000057190000}"/>
    <cellStyle name="Normal 2 2 2 5 8" xfId="6498" xr:uid="{00000000-0005-0000-0000-000058190000}"/>
    <cellStyle name="Normal 2 2 20" xfId="6499" xr:uid="{00000000-0005-0000-0000-000059190000}"/>
    <cellStyle name="Normal 2 2 21" xfId="6500" xr:uid="{00000000-0005-0000-0000-00005A190000}"/>
    <cellStyle name="Normal 2 2 22" xfId="6501" xr:uid="{00000000-0005-0000-0000-00005B190000}"/>
    <cellStyle name="Normal 2 2 23" xfId="6502" xr:uid="{00000000-0005-0000-0000-00005C190000}"/>
    <cellStyle name="Normal 2 2 24" xfId="6503" xr:uid="{00000000-0005-0000-0000-00005D190000}"/>
    <cellStyle name="Normal 2 2 25" xfId="6504" xr:uid="{00000000-0005-0000-0000-00005E190000}"/>
    <cellStyle name="Normal 2 2 26" xfId="6505" xr:uid="{00000000-0005-0000-0000-00005F190000}"/>
    <cellStyle name="Normal 2 2 3" xfId="6506" xr:uid="{00000000-0005-0000-0000-000060190000}"/>
    <cellStyle name="Normal 2 2 3 2" xfId="6507" xr:uid="{00000000-0005-0000-0000-000061190000}"/>
    <cellStyle name="Normal 2 2 3 2 2" xfId="6508" xr:uid="{00000000-0005-0000-0000-000062190000}"/>
    <cellStyle name="Normal 2 2 4" xfId="6509" xr:uid="{00000000-0005-0000-0000-000063190000}"/>
    <cellStyle name="Normal 2 2 4 2" xfId="6510" xr:uid="{00000000-0005-0000-0000-000064190000}"/>
    <cellStyle name="Normal 2 2 4 7" xfId="6511" xr:uid="{00000000-0005-0000-0000-000065190000}"/>
    <cellStyle name="Normal 2 2 4 7 2" xfId="6512" xr:uid="{00000000-0005-0000-0000-000066190000}"/>
    <cellStyle name="Normal 2 2 5" xfId="6513" xr:uid="{00000000-0005-0000-0000-000067190000}"/>
    <cellStyle name="Normal 2 2 5 2" xfId="6514" xr:uid="{00000000-0005-0000-0000-000068190000}"/>
    <cellStyle name="Normal 2 2 6" xfId="6515" xr:uid="{00000000-0005-0000-0000-000069190000}"/>
    <cellStyle name="Normal 2 2 6 2" xfId="6516" xr:uid="{00000000-0005-0000-0000-00006A190000}"/>
    <cellStyle name="Normal 2 2 6 2 2" xfId="6517" xr:uid="{00000000-0005-0000-0000-00006B190000}"/>
    <cellStyle name="Normal 2 2 6 2 2 2" xfId="6518" xr:uid="{00000000-0005-0000-0000-00006C190000}"/>
    <cellStyle name="Normal 2 2 6 2 2 2 2" xfId="6519" xr:uid="{00000000-0005-0000-0000-00006D190000}"/>
    <cellStyle name="Normal 2 2 6 2 2 3" xfId="6520" xr:uid="{00000000-0005-0000-0000-00006E190000}"/>
    <cellStyle name="Normal 2 2 6 2 2 4" xfId="6521" xr:uid="{00000000-0005-0000-0000-00006F190000}"/>
    <cellStyle name="Normal 2 2 6 2 3" xfId="6522" xr:uid="{00000000-0005-0000-0000-000070190000}"/>
    <cellStyle name="Normal 2 2 6 2 3 2" xfId="6523" xr:uid="{00000000-0005-0000-0000-000071190000}"/>
    <cellStyle name="Normal 2 2 6 2 4" xfId="6524" xr:uid="{00000000-0005-0000-0000-000072190000}"/>
    <cellStyle name="Normal 2 2 6 2 5" xfId="6525" xr:uid="{00000000-0005-0000-0000-000073190000}"/>
    <cellStyle name="Normal 2 2 6 3" xfId="6526" xr:uid="{00000000-0005-0000-0000-000074190000}"/>
    <cellStyle name="Normal 2 2 6 3 2" xfId="6527" xr:uid="{00000000-0005-0000-0000-000075190000}"/>
    <cellStyle name="Normal 2 2 6 3 2 2" xfId="6528" xr:uid="{00000000-0005-0000-0000-000076190000}"/>
    <cellStyle name="Normal 2 2 6 3 2 2 2" xfId="6529" xr:uid="{00000000-0005-0000-0000-000077190000}"/>
    <cellStyle name="Normal 2 2 6 3 2 3" xfId="6530" xr:uid="{00000000-0005-0000-0000-000078190000}"/>
    <cellStyle name="Normal 2 2 6 3 2 4" xfId="6531" xr:uid="{00000000-0005-0000-0000-000079190000}"/>
    <cellStyle name="Normal 2 2 6 3 3" xfId="6532" xr:uid="{00000000-0005-0000-0000-00007A190000}"/>
    <cellStyle name="Normal 2 2 6 3 3 2" xfId="6533" xr:uid="{00000000-0005-0000-0000-00007B190000}"/>
    <cellStyle name="Normal 2 2 6 3 4" xfId="6534" xr:uid="{00000000-0005-0000-0000-00007C190000}"/>
    <cellStyle name="Normal 2 2 6 3 5" xfId="6535" xr:uid="{00000000-0005-0000-0000-00007D190000}"/>
    <cellStyle name="Normal 2 2 6 4" xfId="6536" xr:uid="{00000000-0005-0000-0000-00007E190000}"/>
    <cellStyle name="Normal 2 2 6 4 2" xfId="6537" xr:uid="{00000000-0005-0000-0000-00007F190000}"/>
    <cellStyle name="Normal 2 2 6 4 2 2" xfId="6538" xr:uid="{00000000-0005-0000-0000-000080190000}"/>
    <cellStyle name="Normal 2 2 6 4 3" xfId="6539" xr:uid="{00000000-0005-0000-0000-000081190000}"/>
    <cellStyle name="Normal 2 2 6 4 4" xfId="6540" xr:uid="{00000000-0005-0000-0000-000082190000}"/>
    <cellStyle name="Normal 2 2 6 5" xfId="6541" xr:uid="{00000000-0005-0000-0000-000083190000}"/>
    <cellStyle name="Normal 2 2 6 5 2" xfId="6542" xr:uid="{00000000-0005-0000-0000-000084190000}"/>
    <cellStyle name="Normal 2 2 6 6" xfId="6543" xr:uid="{00000000-0005-0000-0000-000085190000}"/>
    <cellStyle name="Normal 2 2 6 7" xfId="6544" xr:uid="{00000000-0005-0000-0000-000086190000}"/>
    <cellStyle name="Normal 2 2 7" xfId="6545" xr:uid="{00000000-0005-0000-0000-000087190000}"/>
    <cellStyle name="Normal 2 2 7 2" xfId="6546" xr:uid="{00000000-0005-0000-0000-000088190000}"/>
    <cellStyle name="Normal 2 2 7 2 2" xfId="6547" xr:uid="{00000000-0005-0000-0000-000089190000}"/>
    <cellStyle name="Normal 2 2 7 2 2 2" xfId="6548" xr:uid="{00000000-0005-0000-0000-00008A190000}"/>
    <cellStyle name="Normal 2 2 7 2 3" xfId="6549" xr:uid="{00000000-0005-0000-0000-00008B190000}"/>
    <cellStyle name="Normal 2 2 7 2 4" xfId="6550" xr:uid="{00000000-0005-0000-0000-00008C190000}"/>
    <cellStyle name="Normal 2 2 7 3" xfId="6551" xr:uid="{00000000-0005-0000-0000-00008D190000}"/>
    <cellStyle name="Normal 2 2 7 3 2" xfId="6552" xr:uid="{00000000-0005-0000-0000-00008E190000}"/>
    <cellStyle name="Normal 2 2 7 4" xfId="6553" xr:uid="{00000000-0005-0000-0000-00008F190000}"/>
    <cellStyle name="Normal 2 2 7 5" xfId="6554" xr:uid="{00000000-0005-0000-0000-000090190000}"/>
    <cellStyle name="Normal 2 2 8" xfId="6555" xr:uid="{00000000-0005-0000-0000-000091190000}"/>
    <cellStyle name="Normal 2 2 8 2" xfId="6556" xr:uid="{00000000-0005-0000-0000-000092190000}"/>
    <cellStyle name="Normal 2 2 8 2 2" xfId="6557" xr:uid="{00000000-0005-0000-0000-000093190000}"/>
    <cellStyle name="Normal 2 2 8 2 2 2" xfId="6558" xr:uid="{00000000-0005-0000-0000-000094190000}"/>
    <cellStyle name="Normal 2 2 8 2 3" xfId="6559" xr:uid="{00000000-0005-0000-0000-000095190000}"/>
    <cellStyle name="Normal 2 2 8 2 4" xfId="6560" xr:uid="{00000000-0005-0000-0000-000096190000}"/>
    <cellStyle name="Normal 2 2 8 3" xfId="6561" xr:uid="{00000000-0005-0000-0000-000097190000}"/>
    <cellStyle name="Normal 2 2 8 3 2" xfId="6562" xr:uid="{00000000-0005-0000-0000-000098190000}"/>
    <cellStyle name="Normal 2 2 8 4" xfId="6563" xr:uid="{00000000-0005-0000-0000-000099190000}"/>
    <cellStyle name="Normal 2 2 8 5" xfId="6564" xr:uid="{00000000-0005-0000-0000-00009A190000}"/>
    <cellStyle name="Normal 2 2 9" xfId="6565" xr:uid="{00000000-0005-0000-0000-00009B190000}"/>
    <cellStyle name="Normal 2 2 9 2" xfId="6566" xr:uid="{00000000-0005-0000-0000-00009C190000}"/>
    <cellStyle name="Normal 2 2 9 2 2" xfId="6567" xr:uid="{00000000-0005-0000-0000-00009D190000}"/>
    <cellStyle name="Normal 2 2 9 3" xfId="6568" xr:uid="{00000000-0005-0000-0000-00009E190000}"/>
    <cellStyle name="Normal 2 2 9 4" xfId="6569" xr:uid="{00000000-0005-0000-0000-00009F190000}"/>
    <cellStyle name="Normal 2 2_RKAP 2011 IB-Ready Print" xfId="6570" xr:uid="{00000000-0005-0000-0000-0000A0190000}"/>
    <cellStyle name="Normal 2 20" xfId="6571" xr:uid="{00000000-0005-0000-0000-0000A1190000}"/>
    <cellStyle name="Normal 2 21" xfId="6572" xr:uid="{00000000-0005-0000-0000-0000A2190000}"/>
    <cellStyle name="Normal 2 22" xfId="6573" xr:uid="{00000000-0005-0000-0000-0000A3190000}"/>
    <cellStyle name="Normal 2 23" xfId="6574" xr:uid="{00000000-0005-0000-0000-0000A4190000}"/>
    <cellStyle name="Normal 2 24" xfId="6575" xr:uid="{00000000-0005-0000-0000-0000A5190000}"/>
    <cellStyle name="Normal 2 25" xfId="6576" xr:uid="{00000000-0005-0000-0000-0000A6190000}"/>
    <cellStyle name="Normal 2 26" xfId="6577" xr:uid="{00000000-0005-0000-0000-0000A7190000}"/>
    <cellStyle name="Normal 2 27" xfId="6578" xr:uid="{00000000-0005-0000-0000-0000A8190000}"/>
    <cellStyle name="Normal 2 28" xfId="6579" xr:uid="{00000000-0005-0000-0000-0000A9190000}"/>
    <cellStyle name="Normal 2 29" xfId="6580" xr:uid="{00000000-0005-0000-0000-0000AA190000}"/>
    <cellStyle name="Normal 2 3" xfId="6581" xr:uid="{00000000-0005-0000-0000-0000AB190000}"/>
    <cellStyle name="Normal 2 3 2" xfId="6582" xr:uid="{00000000-0005-0000-0000-0000AC190000}"/>
    <cellStyle name="Normal 2 3 2 2" xfId="6583" xr:uid="{00000000-0005-0000-0000-0000AD190000}"/>
    <cellStyle name="Normal 2 3 2 2 2" xfId="6584" xr:uid="{00000000-0005-0000-0000-0000AE190000}"/>
    <cellStyle name="Normal 2 3 2 2 2 2" xfId="6585" xr:uid="{00000000-0005-0000-0000-0000AF190000}"/>
    <cellStyle name="Normal 2 3 2 2 2 2 2" xfId="6586" xr:uid="{00000000-0005-0000-0000-0000B0190000}"/>
    <cellStyle name="Normal 2 3 2 2 2 3" xfId="6587" xr:uid="{00000000-0005-0000-0000-0000B1190000}"/>
    <cellStyle name="Normal 2 3 2 2 2 4" xfId="6588" xr:uid="{00000000-0005-0000-0000-0000B2190000}"/>
    <cellStyle name="Normal 2 3 2 2 3" xfId="6589" xr:uid="{00000000-0005-0000-0000-0000B3190000}"/>
    <cellStyle name="Normal 2 3 2 2 3 2" xfId="6590" xr:uid="{00000000-0005-0000-0000-0000B4190000}"/>
    <cellStyle name="Normal 2 3 2 2 4" xfId="6591" xr:uid="{00000000-0005-0000-0000-0000B5190000}"/>
    <cellStyle name="Normal 2 3 2 2 5" xfId="6592" xr:uid="{00000000-0005-0000-0000-0000B6190000}"/>
    <cellStyle name="Normal 2 3 2 3" xfId="6593" xr:uid="{00000000-0005-0000-0000-0000B7190000}"/>
    <cellStyle name="Normal 2 3 2 3 2" xfId="6594" xr:uid="{00000000-0005-0000-0000-0000B8190000}"/>
    <cellStyle name="Normal 2 3 2 3 2 2" xfId="6595" xr:uid="{00000000-0005-0000-0000-0000B9190000}"/>
    <cellStyle name="Normal 2 3 2 3 2 2 2" xfId="6596" xr:uid="{00000000-0005-0000-0000-0000BA190000}"/>
    <cellStyle name="Normal 2 3 2 3 2 3" xfId="6597" xr:uid="{00000000-0005-0000-0000-0000BB190000}"/>
    <cellStyle name="Normal 2 3 2 3 2 4" xfId="6598" xr:uid="{00000000-0005-0000-0000-0000BC190000}"/>
    <cellStyle name="Normal 2 3 2 3 3" xfId="6599" xr:uid="{00000000-0005-0000-0000-0000BD190000}"/>
    <cellStyle name="Normal 2 3 2 3 3 2" xfId="6600" xr:uid="{00000000-0005-0000-0000-0000BE190000}"/>
    <cellStyle name="Normal 2 3 2 3 4" xfId="6601" xr:uid="{00000000-0005-0000-0000-0000BF190000}"/>
    <cellStyle name="Normal 2 3 2 3 5" xfId="6602" xr:uid="{00000000-0005-0000-0000-0000C0190000}"/>
    <cellStyle name="Normal 2 3 2 4" xfId="6603" xr:uid="{00000000-0005-0000-0000-0000C1190000}"/>
    <cellStyle name="Normal 2 3 2 4 2" xfId="6604" xr:uid="{00000000-0005-0000-0000-0000C2190000}"/>
    <cellStyle name="Normal 2 3 2 4 2 2" xfId="6605" xr:uid="{00000000-0005-0000-0000-0000C3190000}"/>
    <cellStyle name="Normal 2 3 2 4 3" xfId="6606" xr:uid="{00000000-0005-0000-0000-0000C4190000}"/>
    <cellStyle name="Normal 2 3 2 4 4" xfId="6607" xr:uid="{00000000-0005-0000-0000-0000C5190000}"/>
    <cellStyle name="Normal 2 3 2 5" xfId="6608" xr:uid="{00000000-0005-0000-0000-0000C6190000}"/>
    <cellStyle name="Normal 2 3 2 5 2" xfId="6609" xr:uid="{00000000-0005-0000-0000-0000C7190000}"/>
    <cellStyle name="Normal 2 3 2 6" xfId="6610" xr:uid="{00000000-0005-0000-0000-0000C8190000}"/>
    <cellStyle name="Normal 2 3 2 7" xfId="6611" xr:uid="{00000000-0005-0000-0000-0000C9190000}"/>
    <cellStyle name="Normal 2 3 3" xfId="6612" xr:uid="{00000000-0005-0000-0000-0000CA190000}"/>
    <cellStyle name="Normal 2 3 3 2" xfId="6613" xr:uid="{00000000-0005-0000-0000-0000CB190000}"/>
    <cellStyle name="Normal 2 3 3 2 2" xfId="6614" xr:uid="{00000000-0005-0000-0000-0000CC190000}"/>
    <cellStyle name="Normal 2 3 3 2 2 2" xfId="6615" xr:uid="{00000000-0005-0000-0000-0000CD190000}"/>
    <cellStyle name="Normal 2 3 3 2 3" xfId="6616" xr:uid="{00000000-0005-0000-0000-0000CE190000}"/>
    <cellStyle name="Normal 2 3 3 2 4" xfId="6617" xr:uid="{00000000-0005-0000-0000-0000CF190000}"/>
    <cellStyle name="Normal 2 3 3 3" xfId="6618" xr:uid="{00000000-0005-0000-0000-0000D0190000}"/>
    <cellStyle name="Normal 2 3 3 3 2" xfId="6619" xr:uid="{00000000-0005-0000-0000-0000D1190000}"/>
    <cellStyle name="Normal 2 3 3 4" xfId="6620" xr:uid="{00000000-0005-0000-0000-0000D2190000}"/>
    <cellStyle name="Normal 2 3 3 5" xfId="6621" xr:uid="{00000000-0005-0000-0000-0000D3190000}"/>
    <cellStyle name="Normal 2 3 4" xfId="6622" xr:uid="{00000000-0005-0000-0000-0000D4190000}"/>
    <cellStyle name="Normal 2 3 4 2" xfId="6623" xr:uid="{00000000-0005-0000-0000-0000D5190000}"/>
    <cellStyle name="Normal 2 3 4 2 2" xfId="6624" xr:uid="{00000000-0005-0000-0000-0000D6190000}"/>
    <cellStyle name="Normal 2 3 4 2 2 2" xfId="6625" xr:uid="{00000000-0005-0000-0000-0000D7190000}"/>
    <cellStyle name="Normal 2 3 4 2 3" xfId="6626" xr:uid="{00000000-0005-0000-0000-0000D8190000}"/>
    <cellStyle name="Normal 2 3 4 2 4" xfId="6627" xr:uid="{00000000-0005-0000-0000-0000D9190000}"/>
    <cellStyle name="Normal 2 3 4 3" xfId="6628" xr:uid="{00000000-0005-0000-0000-0000DA190000}"/>
    <cellStyle name="Normal 2 3 4 3 2" xfId="6629" xr:uid="{00000000-0005-0000-0000-0000DB190000}"/>
    <cellStyle name="Normal 2 3 4 4" xfId="6630" xr:uid="{00000000-0005-0000-0000-0000DC190000}"/>
    <cellStyle name="Normal 2 3 4 5" xfId="6631" xr:uid="{00000000-0005-0000-0000-0000DD190000}"/>
    <cellStyle name="Normal 2 3 5" xfId="6632" xr:uid="{00000000-0005-0000-0000-0000DE190000}"/>
    <cellStyle name="Normal 2 3 5 2" xfId="6633" xr:uid="{00000000-0005-0000-0000-0000DF190000}"/>
    <cellStyle name="Normal 2 3 5 2 2" xfId="6634" xr:uid="{00000000-0005-0000-0000-0000E0190000}"/>
    <cellStyle name="Normal 2 3 5 3" xfId="6635" xr:uid="{00000000-0005-0000-0000-0000E1190000}"/>
    <cellStyle name="Normal 2 3 5 4" xfId="6636" xr:uid="{00000000-0005-0000-0000-0000E2190000}"/>
    <cellStyle name="Normal 2 3 6" xfId="6637" xr:uid="{00000000-0005-0000-0000-0000E3190000}"/>
    <cellStyle name="Normal 2 3 6 2" xfId="6638" xr:uid="{00000000-0005-0000-0000-0000E4190000}"/>
    <cellStyle name="Normal 2 3 7" xfId="6639" xr:uid="{00000000-0005-0000-0000-0000E5190000}"/>
    <cellStyle name="Normal 2 3 8" xfId="6640" xr:uid="{00000000-0005-0000-0000-0000E6190000}"/>
    <cellStyle name="Normal 2 3 8 2" xfId="6641" xr:uid="{00000000-0005-0000-0000-0000E7190000}"/>
    <cellStyle name="Normal 2 3 9" xfId="6642" xr:uid="{00000000-0005-0000-0000-0000E8190000}"/>
    <cellStyle name="Normal 2 30" xfId="6643" xr:uid="{00000000-0005-0000-0000-0000E9190000}"/>
    <cellStyle name="Normal 2 31" xfId="6644" xr:uid="{00000000-0005-0000-0000-0000EA190000}"/>
    <cellStyle name="Normal 2 32" xfId="6645" xr:uid="{00000000-0005-0000-0000-0000EB190000}"/>
    <cellStyle name="Normal 2 33" xfId="6646" xr:uid="{00000000-0005-0000-0000-0000EC190000}"/>
    <cellStyle name="Normal 2 34" xfId="6168" xr:uid="{00000000-0005-0000-0000-0000ED190000}"/>
    <cellStyle name="Normal 2 4" xfId="6647" xr:uid="{00000000-0005-0000-0000-0000EE190000}"/>
    <cellStyle name="Normal 2 4 2" xfId="6648" xr:uid="{00000000-0005-0000-0000-0000EF190000}"/>
    <cellStyle name="Normal 2 4 2 2" xfId="6649" xr:uid="{00000000-0005-0000-0000-0000F0190000}"/>
    <cellStyle name="Normal 2 4 2 2 2" xfId="6650" xr:uid="{00000000-0005-0000-0000-0000F1190000}"/>
    <cellStyle name="Normal 2 4 2 2 2 2" xfId="6651" xr:uid="{00000000-0005-0000-0000-0000F2190000}"/>
    <cellStyle name="Normal 2 4 2 2 2 2 2" xfId="6652" xr:uid="{00000000-0005-0000-0000-0000F3190000}"/>
    <cellStyle name="Normal 2 4 2 2 2 3" xfId="6653" xr:uid="{00000000-0005-0000-0000-0000F4190000}"/>
    <cellStyle name="Normal 2 4 2 2 2 4" xfId="6654" xr:uid="{00000000-0005-0000-0000-0000F5190000}"/>
    <cellStyle name="Normal 2 4 2 2 3" xfId="6655" xr:uid="{00000000-0005-0000-0000-0000F6190000}"/>
    <cellStyle name="Normal 2 4 2 2 3 2" xfId="6656" xr:uid="{00000000-0005-0000-0000-0000F7190000}"/>
    <cellStyle name="Normal 2 4 2 2 4" xfId="6657" xr:uid="{00000000-0005-0000-0000-0000F8190000}"/>
    <cellStyle name="Normal 2 4 2 2 5" xfId="6658" xr:uid="{00000000-0005-0000-0000-0000F9190000}"/>
    <cellStyle name="Normal 2 4 2 3" xfId="6659" xr:uid="{00000000-0005-0000-0000-0000FA190000}"/>
    <cellStyle name="Normal 2 4 2 3 2" xfId="6660" xr:uid="{00000000-0005-0000-0000-0000FB190000}"/>
    <cellStyle name="Normal 2 4 2 3 2 2" xfId="6661" xr:uid="{00000000-0005-0000-0000-0000FC190000}"/>
    <cellStyle name="Normal 2 4 2 3 2 2 2" xfId="6662" xr:uid="{00000000-0005-0000-0000-0000FD190000}"/>
    <cellStyle name="Normal 2 4 2 3 2 3" xfId="6663" xr:uid="{00000000-0005-0000-0000-0000FE190000}"/>
    <cellStyle name="Normal 2 4 2 3 2 4" xfId="6664" xr:uid="{00000000-0005-0000-0000-0000FF190000}"/>
    <cellStyle name="Normal 2 4 2 3 3" xfId="6665" xr:uid="{00000000-0005-0000-0000-0000001A0000}"/>
    <cellStyle name="Normal 2 4 2 3 3 2" xfId="6666" xr:uid="{00000000-0005-0000-0000-0000011A0000}"/>
    <cellStyle name="Normal 2 4 2 3 4" xfId="6667" xr:uid="{00000000-0005-0000-0000-0000021A0000}"/>
    <cellStyle name="Normal 2 4 2 3 5" xfId="6668" xr:uid="{00000000-0005-0000-0000-0000031A0000}"/>
    <cellStyle name="Normal 2 4 2 4" xfId="6669" xr:uid="{00000000-0005-0000-0000-0000041A0000}"/>
    <cellStyle name="Normal 2 4 2 4 2" xfId="6670" xr:uid="{00000000-0005-0000-0000-0000051A0000}"/>
    <cellStyle name="Normal 2 4 2 4 2 2" xfId="6671" xr:uid="{00000000-0005-0000-0000-0000061A0000}"/>
    <cellStyle name="Normal 2 4 2 4 3" xfId="6672" xr:uid="{00000000-0005-0000-0000-0000071A0000}"/>
    <cellStyle name="Normal 2 4 2 4 4" xfId="6673" xr:uid="{00000000-0005-0000-0000-0000081A0000}"/>
    <cellStyle name="Normal 2 4 2 5" xfId="6674" xr:uid="{00000000-0005-0000-0000-0000091A0000}"/>
    <cellStyle name="Normal 2 4 2 5 2" xfId="6675" xr:uid="{00000000-0005-0000-0000-00000A1A0000}"/>
    <cellStyle name="Normal 2 4 2 6" xfId="6676" xr:uid="{00000000-0005-0000-0000-00000B1A0000}"/>
    <cellStyle name="Normal 2 4 2 7" xfId="6677" xr:uid="{00000000-0005-0000-0000-00000C1A0000}"/>
    <cellStyle name="Normal 2 4 3" xfId="6678" xr:uid="{00000000-0005-0000-0000-00000D1A0000}"/>
    <cellStyle name="Normal 2 4 3 2" xfId="6679" xr:uid="{00000000-0005-0000-0000-00000E1A0000}"/>
    <cellStyle name="Normal 2 4 3 2 2" xfId="6680" xr:uid="{00000000-0005-0000-0000-00000F1A0000}"/>
    <cellStyle name="Normal 2 4 3 2 2 2" xfId="6681" xr:uid="{00000000-0005-0000-0000-0000101A0000}"/>
    <cellStyle name="Normal 2 4 3 2 3" xfId="6682" xr:uid="{00000000-0005-0000-0000-0000111A0000}"/>
    <cellStyle name="Normal 2 4 3 2 4" xfId="6683" xr:uid="{00000000-0005-0000-0000-0000121A0000}"/>
    <cellStyle name="Normal 2 4 3 3" xfId="6684" xr:uid="{00000000-0005-0000-0000-0000131A0000}"/>
    <cellStyle name="Normal 2 4 3 3 2" xfId="6685" xr:uid="{00000000-0005-0000-0000-0000141A0000}"/>
    <cellStyle name="Normal 2 4 3 4" xfId="6686" xr:uid="{00000000-0005-0000-0000-0000151A0000}"/>
    <cellStyle name="Normal 2 4 3 5" xfId="6687" xr:uid="{00000000-0005-0000-0000-0000161A0000}"/>
    <cellStyle name="Normal 2 4 4" xfId="6688" xr:uid="{00000000-0005-0000-0000-0000171A0000}"/>
    <cellStyle name="Normal 2 4 4 2" xfId="6689" xr:uid="{00000000-0005-0000-0000-0000181A0000}"/>
    <cellStyle name="Normal 2 4 4 2 2" xfId="6690" xr:uid="{00000000-0005-0000-0000-0000191A0000}"/>
    <cellStyle name="Normal 2 4 4 2 2 2" xfId="6691" xr:uid="{00000000-0005-0000-0000-00001A1A0000}"/>
    <cellStyle name="Normal 2 4 4 2 3" xfId="6692" xr:uid="{00000000-0005-0000-0000-00001B1A0000}"/>
    <cellStyle name="Normal 2 4 4 2 4" xfId="6693" xr:uid="{00000000-0005-0000-0000-00001C1A0000}"/>
    <cellStyle name="Normal 2 4 4 3" xfId="6694" xr:uid="{00000000-0005-0000-0000-00001D1A0000}"/>
    <cellStyle name="Normal 2 4 4 3 2" xfId="6695" xr:uid="{00000000-0005-0000-0000-00001E1A0000}"/>
    <cellStyle name="Normal 2 4 4 4" xfId="6696" xr:uid="{00000000-0005-0000-0000-00001F1A0000}"/>
    <cellStyle name="Normal 2 4 4 5" xfId="6697" xr:uid="{00000000-0005-0000-0000-0000201A0000}"/>
    <cellStyle name="Normal 2 4 5" xfId="6698" xr:uid="{00000000-0005-0000-0000-0000211A0000}"/>
    <cellStyle name="Normal 2 4 5 2" xfId="6699" xr:uid="{00000000-0005-0000-0000-0000221A0000}"/>
    <cellStyle name="Normal 2 4 5 2 2" xfId="6700" xr:uid="{00000000-0005-0000-0000-0000231A0000}"/>
    <cellStyle name="Normal 2 4 5 3" xfId="6701" xr:uid="{00000000-0005-0000-0000-0000241A0000}"/>
    <cellStyle name="Normal 2 4 5 4" xfId="6702" xr:uid="{00000000-0005-0000-0000-0000251A0000}"/>
    <cellStyle name="Normal 2 4 6" xfId="6703" xr:uid="{00000000-0005-0000-0000-0000261A0000}"/>
    <cellStyle name="Normal 2 4 6 2" xfId="6704" xr:uid="{00000000-0005-0000-0000-0000271A0000}"/>
    <cellStyle name="Normal 2 4 7" xfId="6705" xr:uid="{00000000-0005-0000-0000-0000281A0000}"/>
    <cellStyle name="Normal 2 4 8" xfId="6706" xr:uid="{00000000-0005-0000-0000-0000291A0000}"/>
    <cellStyle name="Normal 2 4 8 2" xfId="6707" xr:uid="{00000000-0005-0000-0000-00002A1A0000}"/>
    <cellStyle name="Normal 2 4 9" xfId="6708" xr:uid="{00000000-0005-0000-0000-00002B1A0000}"/>
    <cellStyle name="Normal 2 5" xfId="6709" xr:uid="{00000000-0005-0000-0000-00002C1A0000}"/>
    <cellStyle name="Normal 2 5 2" xfId="6710" xr:uid="{00000000-0005-0000-0000-00002D1A0000}"/>
    <cellStyle name="Normal 2 5 2 2" xfId="6711" xr:uid="{00000000-0005-0000-0000-00002E1A0000}"/>
    <cellStyle name="Normal 2 5 2 2 2" xfId="6712" xr:uid="{00000000-0005-0000-0000-00002F1A0000}"/>
    <cellStyle name="Normal 2 5 2 2 2 2" xfId="6713" xr:uid="{00000000-0005-0000-0000-0000301A0000}"/>
    <cellStyle name="Normal 2 5 2 2 2 2 2" xfId="6714" xr:uid="{00000000-0005-0000-0000-0000311A0000}"/>
    <cellStyle name="Normal 2 5 2 2 2 3" xfId="6715" xr:uid="{00000000-0005-0000-0000-0000321A0000}"/>
    <cellStyle name="Normal 2 5 2 2 2 4" xfId="6716" xr:uid="{00000000-0005-0000-0000-0000331A0000}"/>
    <cellStyle name="Normal 2 5 2 2 3" xfId="6717" xr:uid="{00000000-0005-0000-0000-0000341A0000}"/>
    <cellStyle name="Normal 2 5 2 2 3 2" xfId="6718" xr:uid="{00000000-0005-0000-0000-0000351A0000}"/>
    <cellStyle name="Normal 2 5 2 2 4" xfId="6719" xr:uid="{00000000-0005-0000-0000-0000361A0000}"/>
    <cellStyle name="Normal 2 5 2 2 5" xfId="6720" xr:uid="{00000000-0005-0000-0000-0000371A0000}"/>
    <cellStyle name="Normal 2 5 2 3" xfId="6721" xr:uid="{00000000-0005-0000-0000-0000381A0000}"/>
    <cellStyle name="Normal 2 5 2 3 2" xfId="6722" xr:uid="{00000000-0005-0000-0000-0000391A0000}"/>
    <cellStyle name="Normal 2 5 2 3 2 2" xfId="6723" xr:uid="{00000000-0005-0000-0000-00003A1A0000}"/>
    <cellStyle name="Normal 2 5 2 3 2 2 2" xfId="6724" xr:uid="{00000000-0005-0000-0000-00003B1A0000}"/>
    <cellStyle name="Normal 2 5 2 3 2 3" xfId="6725" xr:uid="{00000000-0005-0000-0000-00003C1A0000}"/>
    <cellStyle name="Normal 2 5 2 3 2 4" xfId="6726" xr:uid="{00000000-0005-0000-0000-00003D1A0000}"/>
    <cellStyle name="Normal 2 5 2 3 3" xfId="6727" xr:uid="{00000000-0005-0000-0000-00003E1A0000}"/>
    <cellStyle name="Normal 2 5 2 3 3 2" xfId="6728" xr:uid="{00000000-0005-0000-0000-00003F1A0000}"/>
    <cellStyle name="Normal 2 5 2 3 4" xfId="6729" xr:uid="{00000000-0005-0000-0000-0000401A0000}"/>
    <cellStyle name="Normal 2 5 2 3 5" xfId="6730" xr:uid="{00000000-0005-0000-0000-0000411A0000}"/>
    <cellStyle name="Normal 2 5 2 4" xfId="6731" xr:uid="{00000000-0005-0000-0000-0000421A0000}"/>
    <cellStyle name="Normal 2 5 2 4 2" xfId="6732" xr:uid="{00000000-0005-0000-0000-0000431A0000}"/>
    <cellStyle name="Normal 2 5 2 4 2 2" xfId="6733" xr:uid="{00000000-0005-0000-0000-0000441A0000}"/>
    <cellStyle name="Normal 2 5 2 4 3" xfId="6734" xr:uid="{00000000-0005-0000-0000-0000451A0000}"/>
    <cellStyle name="Normal 2 5 2 4 4" xfId="6735" xr:uid="{00000000-0005-0000-0000-0000461A0000}"/>
    <cellStyle name="Normal 2 5 2 5" xfId="6736" xr:uid="{00000000-0005-0000-0000-0000471A0000}"/>
    <cellStyle name="Normal 2 5 2 5 2" xfId="6737" xr:uid="{00000000-0005-0000-0000-0000481A0000}"/>
    <cellStyle name="Normal 2 5 2 6" xfId="6738" xr:uid="{00000000-0005-0000-0000-0000491A0000}"/>
    <cellStyle name="Normal 2 5 2 6 2" xfId="6739" xr:uid="{00000000-0005-0000-0000-00004A1A0000}"/>
    <cellStyle name="Normal 2 5 2 7" xfId="6740" xr:uid="{00000000-0005-0000-0000-00004B1A0000}"/>
    <cellStyle name="Normal 2 5 3" xfId="6741" xr:uid="{00000000-0005-0000-0000-00004C1A0000}"/>
    <cellStyle name="Normal 2 5 3 2" xfId="6742" xr:uid="{00000000-0005-0000-0000-00004D1A0000}"/>
    <cellStyle name="Normal 2 5 3 2 2" xfId="6743" xr:uid="{00000000-0005-0000-0000-00004E1A0000}"/>
    <cellStyle name="Normal 2 5 3 2 2 2" xfId="6744" xr:uid="{00000000-0005-0000-0000-00004F1A0000}"/>
    <cellStyle name="Normal 2 5 3 2 3" xfId="6745" xr:uid="{00000000-0005-0000-0000-0000501A0000}"/>
    <cellStyle name="Normal 2 5 3 2 4" xfId="6746" xr:uid="{00000000-0005-0000-0000-0000511A0000}"/>
    <cellStyle name="Normal 2 5 3 3" xfId="6747" xr:uid="{00000000-0005-0000-0000-0000521A0000}"/>
    <cellStyle name="Normal 2 5 3 3 2" xfId="6748" xr:uid="{00000000-0005-0000-0000-0000531A0000}"/>
    <cellStyle name="Normal 2 5 3 4" xfId="6749" xr:uid="{00000000-0005-0000-0000-0000541A0000}"/>
    <cellStyle name="Normal 2 5 3 5" xfId="6750" xr:uid="{00000000-0005-0000-0000-0000551A0000}"/>
    <cellStyle name="Normal 2 5 4" xfId="6751" xr:uid="{00000000-0005-0000-0000-0000561A0000}"/>
    <cellStyle name="Normal 2 5 4 2" xfId="6752" xr:uid="{00000000-0005-0000-0000-0000571A0000}"/>
    <cellStyle name="Normal 2 5 4 2 2" xfId="6753" xr:uid="{00000000-0005-0000-0000-0000581A0000}"/>
    <cellStyle name="Normal 2 5 4 2 2 2" xfId="6754" xr:uid="{00000000-0005-0000-0000-0000591A0000}"/>
    <cellStyle name="Normal 2 5 4 2 3" xfId="6755" xr:uid="{00000000-0005-0000-0000-00005A1A0000}"/>
    <cellStyle name="Normal 2 5 4 2 4" xfId="6756" xr:uid="{00000000-0005-0000-0000-00005B1A0000}"/>
    <cellStyle name="Normal 2 5 4 3" xfId="6757" xr:uid="{00000000-0005-0000-0000-00005C1A0000}"/>
    <cellStyle name="Normal 2 5 4 3 2" xfId="6758" xr:uid="{00000000-0005-0000-0000-00005D1A0000}"/>
    <cellStyle name="Normal 2 5 4 4" xfId="6759" xr:uid="{00000000-0005-0000-0000-00005E1A0000}"/>
    <cellStyle name="Normal 2 5 4 5" xfId="6760" xr:uid="{00000000-0005-0000-0000-00005F1A0000}"/>
    <cellStyle name="Normal 2 5 5" xfId="6761" xr:uid="{00000000-0005-0000-0000-0000601A0000}"/>
    <cellStyle name="Normal 2 5 5 2" xfId="6762" xr:uid="{00000000-0005-0000-0000-0000611A0000}"/>
    <cellStyle name="Normal 2 5 5 2 2" xfId="6763" xr:uid="{00000000-0005-0000-0000-0000621A0000}"/>
    <cellStyle name="Normal 2 5 5 3" xfId="6764" xr:uid="{00000000-0005-0000-0000-0000631A0000}"/>
    <cellStyle name="Normal 2 5 5 4" xfId="6765" xr:uid="{00000000-0005-0000-0000-0000641A0000}"/>
    <cellStyle name="Normal 2 5 6" xfId="6766" xr:uid="{00000000-0005-0000-0000-0000651A0000}"/>
    <cellStyle name="Normal 2 5 6 2" xfId="6767" xr:uid="{00000000-0005-0000-0000-0000661A0000}"/>
    <cellStyle name="Normal 2 5 7" xfId="6768" xr:uid="{00000000-0005-0000-0000-0000671A0000}"/>
    <cellStyle name="Normal 2 5 8" xfId="6769" xr:uid="{00000000-0005-0000-0000-0000681A0000}"/>
    <cellStyle name="Normal 2 5 8 2" xfId="6770" xr:uid="{00000000-0005-0000-0000-0000691A0000}"/>
    <cellStyle name="Normal 2 5 9" xfId="6771" xr:uid="{00000000-0005-0000-0000-00006A1A0000}"/>
    <cellStyle name="Normal 2 6" xfId="6772" xr:uid="{00000000-0005-0000-0000-00006B1A0000}"/>
    <cellStyle name="Normal 2 6 2" xfId="6773" xr:uid="{00000000-0005-0000-0000-00006C1A0000}"/>
    <cellStyle name="Normal 2 6 2 2" xfId="6774" xr:uid="{00000000-0005-0000-0000-00006D1A0000}"/>
    <cellStyle name="Normal 2 6 2 2 2" xfId="6775" xr:uid="{00000000-0005-0000-0000-00006E1A0000}"/>
    <cellStyle name="Normal 2 6 2 2 2 2" xfId="6776" xr:uid="{00000000-0005-0000-0000-00006F1A0000}"/>
    <cellStyle name="Normal 2 6 2 2 2 2 2" xfId="6777" xr:uid="{00000000-0005-0000-0000-0000701A0000}"/>
    <cellStyle name="Normal 2 6 2 2 2 3" xfId="6778" xr:uid="{00000000-0005-0000-0000-0000711A0000}"/>
    <cellStyle name="Normal 2 6 2 2 2 4" xfId="6779" xr:uid="{00000000-0005-0000-0000-0000721A0000}"/>
    <cellStyle name="Normal 2 6 2 2 3" xfId="6780" xr:uid="{00000000-0005-0000-0000-0000731A0000}"/>
    <cellStyle name="Normal 2 6 2 2 3 2" xfId="6781" xr:uid="{00000000-0005-0000-0000-0000741A0000}"/>
    <cellStyle name="Normal 2 6 2 2 4" xfId="6782" xr:uid="{00000000-0005-0000-0000-0000751A0000}"/>
    <cellStyle name="Normal 2 6 2 2 5" xfId="6783" xr:uid="{00000000-0005-0000-0000-0000761A0000}"/>
    <cellStyle name="Normal 2 6 2 3" xfId="6784" xr:uid="{00000000-0005-0000-0000-0000771A0000}"/>
    <cellStyle name="Normal 2 6 2 3 2" xfId="6785" xr:uid="{00000000-0005-0000-0000-0000781A0000}"/>
    <cellStyle name="Normal 2 6 2 3 2 2" xfId="6786" xr:uid="{00000000-0005-0000-0000-0000791A0000}"/>
    <cellStyle name="Normal 2 6 2 3 2 2 2" xfId="6787" xr:uid="{00000000-0005-0000-0000-00007A1A0000}"/>
    <cellStyle name="Normal 2 6 2 3 2 3" xfId="6788" xr:uid="{00000000-0005-0000-0000-00007B1A0000}"/>
    <cellStyle name="Normal 2 6 2 3 2 4" xfId="6789" xr:uid="{00000000-0005-0000-0000-00007C1A0000}"/>
    <cellStyle name="Normal 2 6 2 3 3" xfId="6790" xr:uid="{00000000-0005-0000-0000-00007D1A0000}"/>
    <cellStyle name="Normal 2 6 2 3 3 2" xfId="6791" xr:uid="{00000000-0005-0000-0000-00007E1A0000}"/>
    <cellStyle name="Normal 2 6 2 3 4" xfId="6792" xr:uid="{00000000-0005-0000-0000-00007F1A0000}"/>
    <cellStyle name="Normal 2 6 2 3 5" xfId="6793" xr:uid="{00000000-0005-0000-0000-0000801A0000}"/>
    <cellStyle name="Normal 2 6 2 4" xfId="6794" xr:uid="{00000000-0005-0000-0000-0000811A0000}"/>
    <cellStyle name="Normal 2 6 2 4 2" xfId="6795" xr:uid="{00000000-0005-0000-0000-0000821A0000}"/>
    <cellStyle name="Normal 2 6 2 4 2 2" xfId="6796" xr:uid="{00000000-0005-0000-0000-0000831A0000}"/>
    <cellStyle name="Normal 2 6 2 4 3" xfId="6797" xr:uid="{00000000-0005-0000-0000-0000841A0000}"/>
    <cellStyle name="Normal 2 6 2 4 4" xfId="6798" xr:uid="{00000000-0005-0000-0000-0000851A0000}"/>
    <cellStyle name="Normal 2 6 2 5" xfId="6799" xr:uid="{00000000-0005-0000-0000-0000861A0000}"/>
    <cellStyle name="Normal 2 6 2 5 2" xfId="6800" xr:uid="{00000000-0005-0000-0000-0000871A0000}"/>
    <cellStyle name="Normal 2 6 2 6" xfId="6801" xr:uid="{00000000-0005-0000-0000-0000881A0000}"/>
    <cellStyle name="Normal 2 6 2 7" xfId="6802" xr:uid="{00000000-0005-0000-0000-0000891A0000}"/>
    <cellStyle name="Normal 2 6 3" xfId="6803" xr:uid="{00000000-0005-0000-0000-00008A1A0000}"/>
    <cellStyle name="Normal 2 6 3 2" xfId="6804" xr:uid="{00000000-0005-0000-0000-00008B1A0000}"/>
    <cellStyle name="Normal 2 6 3 2 2" xfId="6805" xr:uid="{00000000-0005-0000-0000-00008C1A0000}"/>
    <cellStyle name="Normal 2 6 3 2 2 2" xfId="6806" xr:uid="{00000000-0005-0000-0000-00008D1A0000}"/>
    <cellStyle name="Normal 2 6 3 2 3" xfId="6807" xr:uid="{00000000-0005-0000-0000-00008E1A0000}"/>
    <cellStyle name="Normal 2 6 3 2 4" xfId="6808" xr:uid="{00000000-0005-0000-0000-00008F1A0000}"/>
    <cellStyle name="Normal 2 6 3 3" xfId="6809" xr:uid="{00000000-0005-0000-0000-0000901A0000}"/>
    <cellStyle name="Normal 2 6 3 3 2" xfId="6810" xr:uid="{00000000-0005-0000-0000-0000911A0000}"/>
    <cellStyle name="Normal 2 6 3 4" xfId="6811" xr:uid="{00000000-0005-0000-0000-0000921A0000}"/>
    <cellStyle name="Normal 2 6 3 5" xfId="6812" xr:uid="{00000000-0005-0000-0000-0000931A0000}"/>
    <cellStyle name="Normal 2 6 4" xfId="6813" xr:uid="{00000000-0005-0000-0000-0000941A0000}"/>
    <cellStyle name="Normal 2 6 4 2" xfId="6814" xr:uid="{00000000-0005-0000-0000-0000951A0000}"/>
    <cellStyle name="Normal 2 6 4 2 2" xfId="6815" xr:uid="{00000000-0005-0000-0000-0000961A0000}"/>
    <cellStyle name="Normal 2 6 4 2 2 2" xfId="6816" xr:uid="{00000000-0005-0000-0000-0000971A0000}"/>
    <cellStyle name="Normal 2 6 4 2 3" xfId="6817" xr:uid="{00000000-0005-0000-0000-0000981A0000}"/>
    <cellStyle name="Normal 2 6 4 2 4" xfId="6818" xr:uid="{00000000-0005-0000-0000-0000991A0000}"/>
    <cellStyle name="Normal 2 6 4 3" xfId="6819" xr:uid="{00000000-0005-0000-0000-00009A1A0000}"/>
    <cellStyle name="Normal 2 6 4 3 2" xfId="6820" xr:uid="{00000000-0005-0000-0000-00009B1A0000}"/>
    <cellStyle name="Normal 2 6 4 4" xfId="6821" xr:uid="{00000000-0005-0000-0000-00009C1A0000}"/>
    <cellStyle name="Normal 2 6 4 5" xfId="6822" xr:uid="{00000000-0005-0000-0000-00009D1A0000}"/>
    <cellStyle name="Normal 2 6 5" xfId="6823" xr:uid="{00000000-0005-0000-0000-00009E1A0000}"/>
    <cellStyle name="Normal 2 6 5 2" xfId="6824" xr:uid="{00000000-0005-0000-0000-00009F1A0000}"/>
    <cellStyle name="Normal 2 6 5 2 2" xfId="6825" xr:uid="{00000000-0005-0000-0000-0000A01A0000}"/>
    <cellStyle name="Normal 2 6 5 3" xfId="6826" xr:uid="{00000000-0005-0000-0000-0000A11A0000}"/>
    <cellStyle name="Normal 2 6 5 4" xfId="6827" xr:uid="{00000000-0005-0000-0000-0000A21A0000}"/>
    <cellStyle name="Normal 2 6 6" xfId="6828" xr:uid="{00000000-0005-0000-0000-0000A31A0000}"/>
    <cellStyle name="Normal 2 6 6 2" xfId="6829" xr:uid="{00000000-0005-0000-0000-0000A41A0000}"/>
    <cellStyle name="Normal 2 6 7" xfId="6830" xr:uid="{00000000-0005-0000-0000-0000A51A0000}"/>
    <cellStyle name="Normal 2 6 8" xfId="6831" xr:uid="{00000000-0005-0000-0000-0000A61A0000}"/>
    <cellStyle name="Normal 2 6 9" xfId="6832" xr:uid="{00000000-0005-0000-0000-0000A71A0000}"/>
    <cellStyle name="Normal 2 7" xfId="6833" xr:uid="{00000000-0005-0000-0000-0000A81A0000}"/>
    <cellStyle name="Normal 2 7 10" xfId="6834" xr:uid="{00000000-0005-0000-0000-0000A91A0000}"/>
    <cellStyle name="Normal 2 7 2" xfId="6835" xr:uid="{00000000-0005-0000-0000-0000AA1A0000}"/>
    <cellStyle name="Normal 2 7 2 2" xfId="6836" xr:uid="{00000000-0005-0000-0000-0000AB1A0000}"/>
    <cellStyle name="Normal 2 7 2 2 2" xfId="6837" xr:uid="{00000000-0005-0000-0000-0000AC1A0000}"/>
    <cellStyle name="Normal 2 7 2 2 2 2" xfId="6838" xr:uid="{00000000-0005-0000-0000-0000AD1A0000}"/>
    <cellStyle name="Normal 2 7 2 2 2 2 2" xfId="6839" xr:uid="{00000000-0005-0000-0000-0000AE1A0000}"/>
    <cellStyle name="Normal 2 7 2 2 2 3" xfId="6840" xr:uid="{00000000-0005-0000-0000-0000AF1A0000}"/>
    <cellStyle name="Normal 2 7 2 2 2 4" xfId="6841" xr:uid="{00000000-0005-0000-0000-0000B01A0000}"/>
    <cellStyle name="Normal 2 7 2 2 3" xfId="6842" xr:uid="{00000000-0005-0000-0000-0000B11A0000}"/>
    <cellStyle name="Normal 2 7 2 2 3 2" xfId="6843" xr:uid="{00000000-0005-0000-0000-0000B21A0000}"/>
    <cellStyle name="Normal 2 7 2 2 4" xfId="6844" xr:uid="{00000000-0005-0000-0000-0000B31A0000}"/>
    <cellStyle name="Normal 2 7 2 2 5" xfId="6845" xr:uid="{00000000-0005-0000-0000-0000B41A0000}"/>
    <cellStyle name="Normal 2 7 2 3" xfId="6846" xr:uid="{00000000-0005-0000-0000-0000B51A0000}"/>
    <cellStyle name="Normal 2 7 2 3 2" xfId="6847" xr:uid="{00000000-0005-0000-0000-0000B61A0000}"/>
    <cellStyle name="Normal 2 7 2 3 2 2" xfId="6848" xr:uid="{00000000-0005-0000-0000-0000B71A0000}"/>
    <cellStyle name="Normal 2 7 2 3 2 2 2" xfId="6849" xr:uid="{00000000-0005-0000-0000-0000B81A0000}"/>
    <cellStyle name="Normal 2 7 2 3 2 3" xfId="6850" xr:uid="{00000000-0005-0000-0000-0000B91A0000}"/>
    <cellStyle name="Normal 2 7 2 3 2 4" xfId="6851" xr:uid="{00000000-0005-0000-0000-0000BA1A0000}"/>
    <cellStyle name="Normal 2 7 2 3 3" xfId="6852" xr:uid="{00000000-0005-0000-0000-0000BB1A0000}"/>
    <cellStyle name="Normal 2 7 2 3 3 2" xfId="6853" xr:uid="{00000000-0005-0000-0000-0000BC1A0000}"/>
    <cellStyle name="Normal 2 7 2 3 4" xfId="6854" xr:uid="{00000000-0005-0000-0000-0000BD1A0000}"/>
    <cellStyle name="Normal 2 7 2 3 5" xfId="6855" xr:uid="{00000000-0005-0000-0000-0000BE1A0000}"/>
    <cellStyle name="Normal 2 7 2 4" xfId="6856" xr:uid="{00000000-0005-0000-0000-0000BF1A0000}"/>
    <cellStyle name="Normal 2 7 2 4 2" xfId="6857" xr:uid="{00000000-0005-0000-0000-0000C01A0000}"/>
    <cellStyle name="Normal 2 7 2 4 2 2" xfId="6858" xr:uid="{00000000-0005-0000-0000-0000C11A0000}"/>
    <cellStyle name="Normal 2 7 2 4 3" xfId="6859" xr:uid="{00000000-0005-0000-0000-0000C21A0000}"/>
    <cellStyle name="Normal 2 7 2 4 4" xfId="6860" xr:uid="{00000000-0005-0000-0000-0000C31A0000}"/>
    <cellStyle name="Normal 2 7 2 5" xfId="6861" xr:uid="{00000000-0005-0000-0000-0000C41A0000}"/>
    <cellStyle name="Normal 2 7 2 5 2" xfId="6862" xr:uid="{00000000-0005-0000-0000-0000C51A0000}"/>
    <cellStyle name="Normal 2 7 2 6" xfId="6863" xr:uid="{00000000-0005-0000-0000-0000C61A0000}"/>
    <cellStyle name="Normal 2 7 2 7" xfId="6864" xr:uid="{00000000-0005-0000-0000-0000C71A0000}"/>
    <cellStyle name="Normal 2 7 3" xfId="6865" xr:uid="{00000000-0005-0000-0000-0000C81A0000}"/>
    <cellStyle name="Normal 2 7 3 2" xfId="6866" xr:uid="{00000000-0005-0000-0000-0000C91A0000}"/>
    <cellStyle name="Normal 2 7 3 2 2" xfId="6867" xr:uid="{00000000-0005-0000-0000-0000CA1A0000}"/>
    <cellStyle name="Normal 2 7 3 2 2 2" xfId="6868" xr:uid="{00000000-0005-0000-0000-0000CB1A0000}"/>
    <cellStyle name="Normal 2 7 3 2 2 2 2" xfId="6869" xr:uid="{00000000-0005-0000-0000-0000CC1A0000}"/>
    <cellStyle name="Normal 2 7 3 2 2 3" xfId="6870" xr:uid="{00000000-0005-0000-0000-0000CD1A0000}"/>
    <cellStyle name="Normal 2 7 3 2 2 4" xfId="6871" xr:uid="{00000000-0005-0000-0000-0000CE1A0000}"/>
    <cellStyle name="Normal 2 7 3 2 3" xfId="6872" xr:uid="{00000000-0005-0000-0000-0000CF1A0000}"/>
    <cellStyle name="Normal 2 7 3 2 3 2" xfId="6873" xr:uid="{00000000-0005-0000-0000-0000D01A0000}"/>
    <cellStyle name="Normal 2 7 3 2 4" xfId="6874" xr:uid="{00000000-0005-0000-0000-0000D11A0000}"/>
    <cellStyle name="Normal 2 7 3 2 5" xfId="6875" xr:uid="{00000000-0005-0000-0000-0000D21A0000}"/>
    <cellStyle name="Normal 2 7 3 3" xfId="6876" xr:uid="{00000000-0005-0000-0000-0000D31A0000}"/>
    <cellStyle name="Normal 2 7 3 3 2" xfId="6877" xr:uid="{00000000-0005-0000-0000-0000D41A0000}"/>
    <cellStyle name="Normal 2 7 3 3 2 2" xfId="6878" xr:uid="{00000000-0005-0000-0000-0000D51A0000}"/>
    <cellStyle name="Normal 2 7 3 3 2 2 2" xfId="6879" xr:uid="{00000000-0005-0000-0000-0000D61A0000}"/>
    <cellStyle name="Normal 2 7 3 3 2 3" xfId="6880" xr:uid="{00000000-0005-0000-0000-0000D71A0000}"/>
    <cellStyle name="Normal 2 7 3 3 2 4" xfId="6881" xr:uid="{00000000-0005-0000-0000-0000D81A0000}"/>
    <cellStyle name="Normal 2 7 3 3 3" xfId="6882" xr:uid="{00000000-0005-0000-0000-0000D91A0000}"/>
    <cellStyle name="Normal 2 7 3 3 3 2" xfId="6883" xr:uid="{00000000-0005-0000-0000-0000DA1A0000}"/>
    <cellStyle name="Normal 2 7 3 3 4" xfId="6884" xr:uid="{00000000-0005-0000-0000-0000DB1A0000}"/>
    <cellStyle name="Normal 2 7 3 3 5" xfId="6885" xr:uid="{00000000-0005-0000-0000-0000DC1A0000}"/>
    <cellStyle name="Normal 2 7 3 4" xfId="6886" xr:uid="{00000000-0005-0000-0000-0000DD1A0000}"/>
    <cellStyle name="Normal 2 7 3 4 2" xfId="6887" xr:uid="{00000000-0005-0000-0000-0000DE1A0000}"/>
    <cellStyle name="Normal 2 7 3 4 2 2" xfId="6888" xr:uid="{00000000-0005-0000-0000-0000DF1A0000}"/>
    <cellStyle name="Normal 2 7 3 4 3" xfId="6889" xr:uid="{00000000-0005-0000-0000-0000E01A0000}"/>
    <cellStyle name="Normal 2 7 3 4 4" xfId="6890" xr:uid="{00000000-0005-0000-0000-0000E11A0000}"/>
    <cellStyle name="Normal 2 7 3 5" xfId="6891" xr:uid="{00000000-0005-0000-0000-0000E21A0000}"/>
    <cellStyle name="Normal 2 7 3 5 2" xfId="6892" xr:uid="{00000000-0005-0000-0000-0000E31A0000}"/>
    <cellStyle name="Normal 2 7 3 6" xfId="6893" xr:uid="{00000000-0005-0000-0000-0000E41A0000}"/>
    <cellStyle name="Normal 2 7 3 7" xfId="6894" xr:uid="{00000000-0005-0000-0000-0000E51A0000}"/>
    <cellStyle name="Normal 2 7 4" xfId="6895" xr:uid="{00000000-0005-0000-0000-0000E61A0000}"/>
    <cellStyle name="Normal 2 7 4 2" xfId="6896" xr:uid="{00000000-0005-0000-0000-0000E71A0000}"/>
    <cellStyle name="Normal 2 7 4 2 2" xfId="6897" xr:uid="{00000000-0005-0000-0000-0000E81A0000}"/>
    <cellStyle name="Normal 2 7 4 2 2 2" xfId="6898" xr:uid="{00000000-0005-0000-0000-0000E91A0000}"/>
    <cellStyle name="Normal 2 7 4 2 3" xfId="6899" xr:uid="{00000000-0005-0000-0000-0000EA1A0000}"/>
    <cellStyle name="Normal 2 7 4 2 4" xfId="6900" xr:uid="{00000000-0005-0000-0000-0000EB1A0000}"/>
    <cellStyle name="Normal 2 7 4 3" xfId="6901" xr:uid="{00000000-0005-0000-0000-0000EC1A0000}"/>
    <cellStyle name="Normal 2 7 4 3 2" xfId="6902" xr:uid="{00000000-0005-0000-0000-0000ED1A0000}"/>
    <cellStyle name="Normal 2 7 4 4" xfId="6903" xr:uid="{00000000-0005-0000-0000-0000EE1A0000}"/>
    <cellStyle name="Normal 2 7 4 5" xfId="6904" xr:uid="{00000000-0005-0000-0000-0000EF1A0000}"/>
    <cellStyle name="Normal 2 7 5" xfId="6905" xr:uid="{00000000-0005-0000-0000-0000F01A0000}"/>
    <cellStyle name="Normal 2 7 5 2" xfId="6906" xr:uid="{00000000-0005-0000-0000-0000F11A0000}"/>
    <cellStyle name="Normal 2 7 5 2 2" xfId="6907" xr:uid="{00000000-0005-0000-0000-0000F21A0000}"/>
    <cellStyle name="Normal 2 7 5 2 2 2" xfId="6908" xr:uid="{00000000-0005-0000-0000-0000F31A0000}"/>
    <cellStyle name="Normal 2 7 5 2 3" xfId="6909" xr:uid="{00000000-0005-0000-0000-0000F41A0000}"/>
    <cellStyle name="Normal 2 7 5 2 4" xfId="6910" xr:uid="{00000000-0005-0000-0000-0000F51A0000}"/>
    <cellStyle name="Normal 2 7 5 3" xfId="6911" xr:uid="{00000000-0005-0000-0000-0000F61A0000}"/>
    <cellStyle name="Normal 2 7 5 3 2" xfId="6912" xr:uid="{00000000-0005-0000-0000-0000F71A0000}"/>
    <cellStyle name="Normal 2 7 5 4" xfId="6913" xr:uid="{00000000-0005-0000-0000-0000F81A0000}"/>
    <cellStyle name="Normal 2 7 5 5" xfId="6914" xr:uid="{00000000-0005-0000-0000-0000F91A0000}"/>
    <cellStyle name="Normal 2 7 6" xfId="6915" xr:uid="{00000000-0005-0000-0000-0000FA1A0000}"/>
    <cellStyle name="Normal 2 7 6 2" xfId="6916" xr:uid="{00000000-0005-0000-0000-0000FB1A0000}"/>
    <cellStyle name="Normal 2 7 6 2 2" xfId="6917" xr:uid="{00000000-0005-0000-0000-0000FC1A0000}"/>
    <cellStyle name="Normal 2 7 6 3" xfId="6918" xr:uid="{00000000-0005-0000-0000-0000FD1A0000}"/>
    <cellStyle name="Normal 2 7 6 4" xfId="6919" xr:uid="{00000000-0005-0000-0000-0000FE1A0000}"/>
    <cellStyle name="Normal 2 7 7" xfId="6920" xr:uid="{00000000-0005-0000-0000-0000FF1A0000}"/>
    <cellStyle name="Normal 2 7 7 2" xfId="6921" xr:uid="{00000000-0005-0000-0000-0000001B0000}"/>
    <cellStyle name="Normal 2 7 8" xfId="6922" xr:uid="{00000000-0005-0000-0000-0000011B0000}"/>
    <cellStyle name="Normal 2 7 9" xfId="6923" xr:uid="{00000000-0005-0000-0000-0000021B0000}"/>
    <cellStyle name="Normal 2 8" xfId="6924" xr:uid="{00000000-0005-0000-0000-0000031B0000}"/>
    <cellStyle name="Normal 2 8 2" xfId="6925" xr:uid="{00000000-0005-0000-0000-0000041B0000}"/>
    <cellStyle name="Normal 2 8 2 2" xfId="6926" xr:uid="{00000000-0005-0000-0000-0000051B0000}"/>
    <cellStyle name="Normal 2 8 2 2 2" xfId="6927" xr:uid="{00000000-0005-0000-0000-0000061B0000}"/>
    <cellStyle name="Normal 2 8 2 2 2 2" xfId="6928" xr:uid="{00000000-0005-0000-0000-0000071B0000}"/>
    <cellStyle name="Normal 2 8 2 2 2 2 2" xfId="6929" xr:uid="{00000000-0005-0000-0000-0000081B0000}"/>
    <cellStyle name="Normal 2 8 2 2 2 3" xfId="6930" xr:uid="{00000000-0005-0000-0000-0000091B0000}"/>
    <cellStyle name="Normal 2 8 2 2 2 4" xfId="6931" xr:uid="{00000000-0005-0000-0000-00000A1B0000}"/>
    <cellStyle name="Normal 2 8 2 2 3" xfId="6932" xr:uid="{00000000-0005-0000-0000-00000B1B0000}"/>
    <cellStyle name="Normal 2 8 2 2 3 2" xfId="6933" xr:uid="{00000000-0005-0000-0000-00000C1B0000}"/>
    <cellStyle name="Normal 2 8 2 2 4" xfId="6934" xr:uid="{00000000-0005-0000-0000-00000D1B0000}"/>
    <cellStyle name="Normal 2 8 2 2 5" xfId="6935" xr:uid="{00000000-0005-0000-0000-00000E1B0000}"/>
    <cellStyle name="Normal 2 8 2 3" xfId="6936" xr:uid="{00000000-0005-0000-0000-00000F1B0000}"/>
    <cellStyle name="Normal 2 8 2 3 2" xfId="6937" xr:uid="{00000000-0005-0000-0000-0000101B0000}"/>
    <cellStyle name="Normal 2 8 2 3 2 2" xfId="6938" xr:uid="{00000000-0005-0000-0000-0000111B0000}"/>
    <cellStyle name="Normal 2 8 2 3 2 2 2" xfId="6939" xr:uid="{00000000-0005-0000-0000-0000121B0000}"/>
    <cellStyle name="Normal 2 8 2 3 2 3" xfId="6940" xr:uid="{00000000-0005-0000-0000-0000131B0000}"/>
    <cellStyle name="Normal 2 8 2 3 2 4" xfId="6941" xr:uid="{00000000-0005-0000-0000-0000141B0000}"/>
    <cellStyle name="Normal 2 8 2 3 3" xfId="6942" xr:uid="{00000000-0005-0000-0000-0000151B0000}"/>
    <cellStyle name="Normal 2 8 2 3 3 2" xfId="6943" xr:uid="{00000000-0005-0000-0000-0000161B0000}"/>
    <cellStyle name="Normal 2 8 2 3 4" xfId="6944" xr:uid="{00000000-0005-0000-0000-0000171B0000}"/>
    <cellStyle name="Normal 2 8 2 3 5" xfId="6945" xr:uid="{00000000-0005-0000-0000-0000181B0000}"/>
    <cellStyle name="Normal 2 8 2 4" xfId="6946" xr:uid="{00000000-0005-0000-0000-0000191B0000}"/>
    <cellStyle name="Normal 2 8 2 4 2" xfId="6947" xr:uid="{00000000-0005-0000-0000-00001A1B0000}"/>
    <cellStyle name="Normal 2 8 2 4 2 2" xfId="6948" xr:uid="{00000000-0005-0000-0000-00001B1B0000}"/>
    <cellStyle name="Normal 2 8 2 4 3" xfId="6949" xr:uid="{00000000-0005-0000-0000-00001C1B0000}"/>
    <cellStyle name="Normal 2 8 2 4 4" xfId="6950" xr:uid="{00000000-0005-0000-0000-00001D1B0000}"/>
    <cellStyle name="Normal 2 8 2 5" xfId="6951" xr:uid="{00000000-0005-0000-0000-00001E1B0000}"/>
    <cellStyle name="Normal 2 8 2 5 2" xfId="6952" xr:uid="{00000000-0005-0000-0000-00001F1B0000}"/>
    <cellStyle name="Normal 2 8 2 6" xfId="6953" xr:uid="{00000000-0005-0000-0000-0000201B0000}"/>
    <cellStyle name="Normal 2 8 2 7" xfId="6954" xr:uid="{00000000-0005-0000-0000-0000211B0000}"/>
    <cellStyle name="Normal 2 8 3" xfId="6955" xr:uid="{00000000-0005-0000-0000-0000221B0000}"/>
    <cellStyle name="Normal 2 8 3 2" xfId="6956" xr:uid="{00000000-0005-0000-0000-0000231B0000}"/>
    <cellStyle name="Normal 2 8 3 2 2" xfId="6957" xr:uid="{00000000-0005-0000-0000-0000241B0000}"/>
    <cellStyle name="Normal 2 8 3 2 2 2" xfId="6958" xr:uid="{00000000-0005-0000-0000-0000251B0000}"/>
    <cellStyle name="Normal 2 8 3 2 3" xfId="6959" xr:uid="{00000000-0005-0000-0000-0000261B0000}"/>
    <cellStyle name="Normal 2 8 3 2 4" xfId="6960" xr:uid="{00000000-0005-0000-0000-0000271B0000}"/>
    <cellStyle name="Normal 2 8 3 3" xfId="6961" xr:uid="{00000000-0005-0000-0000-0000281B0000}"/>
    <cellStyle name="Normal 2 8 3 3 2" xfId="6962" xr:uid="{00000000-0005-0000-0000-0000291B0000}"/>
    <cellStyle name="Normal 2 8 3 4" xfId="6963" xr:uid="{00000000-0005-0000-0000-00002A1B0000}"/>
    <cellStyle name="Normal 2 8 3 5" xfId="6964" xr:uid="{00000000-0005-0000-0000-00002B1B0000}"/>
    <cellStyle name="Normal 2 8 4" xfId="6965" xr:uid="{00000000-0005-0000-0000-00002C1B0000}"/>
    <cellStyle name="Normal 2 8 4 2" xfId="6966" xr:uid="{00000000-0005-0000-0000-00002D1B0000}"/>
    <cellStyle name="Normal 2 8 4 2 2" xfId="6967" xr:uid="{00000000-0005-0000-0000-00002E1B0000}"/>
    <cellStyle name="Normal 2 8 4 2 2 2" xfId="6968" xr:uid="{00000000-0005-0000-0000-00002F1B0000}"/>
    <cellStyle name="Normal 2 8 4 2 3" xfId="6969" xr:uid="{00000000-0005-0000-0000-0000301B0000}"/>
    <cellStyle name="Normal 2 8 4 2 4" xfId="6970" xr:uid="{00000000-0005-0000-0000-0000311B0000}"/>
    <cellStyle name="Normal 2 8 4 3" xfId="6971" xr:uid="{00000000-0005-0000-0000-0000321B0000}"/>
    <cellStyle name="Normal 2 8 4 3 2" xfId="6972" xr:uid="{00000000-0005-0000-0000-0000331B0000}"/>
    <cellStyle name="Normal 2 8 4 4" xfId="6973" xr:uid="{00000000-0005-0000-0000-0000341B0000}"/>
    <cellStyle name="Normal 2 8 4 5" xfId="6974" xr:uid="{00000000-0005-0000-0000-0000351B0000}"/>
    <cellStyle name="Normal 2 8 5" xfId="6975" xr:uid="{00000000-0005-0000-0000-0000361B0000}"/>
    <cellStyle name="Normal 2 8 5 2" xfId="6976" xr:uid="{00000000-0005-0000-0000-0000371B0000}"/>
    <cellStyle name="Normal 2 8 5 2 2" xfId="6977" xr:uid="{00000000-0005-0000-0000-0000381B0000}"/>
    <cellStyle name="Normal 2 8 5 3" xfId="6978" xr:uid="{00000000-0005-0000-0000-0000391B0000}"/>
    <cellStyle name="Normal 2 8 5 4" xfId="6979" xr:uid="{00000000-0005-0000-0000-00003A1B0000}"/>
    <cellStyle name="Normal 2 8 6" xfId="6980" xr:uid="{00000000-0005-0000-0000-00003B1B0000}"/>
    <cellStyle name="Normal 2 8 6 2" xfId="6981" xr:uid="{00000000-0005-0000-0000-00003C1B0000}"/>
    <cellStyle name="Normal 2 8 7" xfId="6982" xr:uid="{00000000-0005-0000-0000-00003D1B0000}"/>
    <cellStyle name="Normal 2 8 8" xfId="6983" xr:uid="{00000000-0005-0000-0000-00003E1B0000}"/>
    <cellStyle name="Normal 2 8 9" xfId="6984" xr:uid="{00000000-0005-0000-0000-00003F1B0000}"/>
    <cellStyle name="Normal 2 9" xfId="6985" xr:uid="{00000000-0005-0000-0000-0000401B0000}"/>
    <cellStyle name="Normal 2 9 2" xfId="6986" xr:uid="{00000000-0005-0000-0000-0000411B0000}"/>
    <cellStyle name="Normal 2 9 2 2" xfId="6987" xr:uid="{00000000-0005-0000-0000-0000421B0000}"/>
    <cellStyle name="Normal 2 9 2 2 2" xfId="6988" xr:uid="{00000000-0005-0000-0000-0000431B0000}"/>
    <cellStyle name="Normal 2 9 2 2 2 2" xfId="6989" xr:uid="{00000000-0005-0000-0000-0000441B0000}"/>
    <cellStyle name="Normal 2 9 2 2 3" xfId="6990" xr:uid="{00000000-0005-0000-0000-0000451B0000}"/>
    <cellStyle name="Normal 2 9 2 2 4" xfId="6991" xr:uid="{00000000-0005-0000-0000-0000461B0000}"/>
    <cellStyle name="Normal 2 9 2 3" xfId="6992" xr:uid="{00000000-0005-0000-0000-0000471B0000}"/>
    <cellStyle name="Normal 2 9 2 3 2" xfId="6993" xr:uid="{00000000-0005-0000-0000-0000481B0000}"/>
    <cellStyle name="Normal 2 9 2 4" xfId="6994" xr:uid="{00000000-0005-0000-0000-0000491B0000}"/>
    <cellStyle name="Normal 2 9 2 5" xfId="6995" xr:uid="{00000000-0005-0000-0000-00004A1B0000}"/>
    <cellStyle name="Normal 2 9 3" xfId="6996" xr:uid="{00000000-0005-0000-0000-00004B1B0000}"/>
    <cellStyle name="Normal 2 9 3 2" xfId="6997" xr:uid="{00000000-0005-0000-0000-00004C1B0000}"/>
    <cellStyle name="Normal 2 9 3 2 2" xfId="6998" xr:uid="{00000000-0005-0000-0000-00004D1B0000}"/>
    <cellStyle name="Normal 2 9 3 2 2 2" xfId="6999" xr:uid="{00000000-0005-0000-0000-00004E1B0000}"/>
    <cellStyle name="Normal 2 9 3 2 3" xfId="7000" xr:uid="{00000000-0005-0000-0000-00004F1B0000}"/>
    <cellStyle name="Normal 2 9 3 2 4" xfId="7001" xr:uid="{00000000-0005-0000-0000-0000501B0000}"/>
    <cellStyle name="Normal 2 9 3 3" xfId="7002" xr:uid="{00000000-0005-0000-0000-0000511B0000}"/>
    <cellStyle name="Normal 2 9 3 3 2" xfId="7003" xr:uid="{00000000-0005-0000-0000-0000521B0000}"/>
    <cellStyle name="Normal 2 9 3 4" xfId="7004" xr:uid="{00000000-0005-0000-0000-0000531B0000}"/>
    <cellStyle name="Normal 2 9 3 5" xfId="7005" xr:uid="{00000000-0005-0000-0000-0000541B0000}"/>
    <cellStyle name="Normal 2 9 4" xfId="7006" xr:uid="{00000000-0005-0000-0000-0000551B0000}"/>
    <cellStyle name="Normal 2 9 4 2" xfId="7007" xr:uid="{00000000-0005-0000-0000-0000561B0000}"/>
    <cellStyle name="Normal 2 9 4 2 2" xfId="7008" xr:uid="{00000000-0005-0000-0000-0000571B0000}"/>
    <cellStyle name="Normal 2 9 4 2 2 2" xfId="7009" xr:uid="{00000000-0005-0000-0000-0000581B0000}"/>
    <cellStyle name="Normal 2 9 4 2 3" xfId="7010" xr:uid="{00000000-0005-0000-0000-0000591B0000}"/>
    <cellStyle name="Normal 2 9 4 2 4" xfId="7011" xr:uid="{00000000-0005-0000-0000-00005A1B0000}"/>
    <cellStyle name="Normal 2 9 4 3" xfId="7012" xr:uid="{00000000-0005-0000-0000-00005B1B0000}"/>
    <cellStyle name="Normal 2 9 4 3 2" xfId="7013" xr:uid="{00000000-0005-0000-0000-00005C1B0000}"/>
    <cellStyle name="Normal 2 9 4 4" xfId="7014" xr:uid="{00000000-0005-0000-0000-00005D1B0000}"/>
    <cellStyle name="Normal 2 9 4 5" xfId="7015" xr:uid="{00000000-0005-0000-0000-00005E1B0000}"/>
    <cellStyle name="Normal 2 9 5" xfId="7016" xr:uid="{00000000-0005-0000-0000-00005F1B0000}"/>
    <cellStyle name="Normal 2 9 5 2" xfId="7017" xr:uid="{00000000-0005-0000-0000-0000601B0000}"/>
    <cellStyle name="Normal 2 9 6" xfId="7018" xr:uid="{00000000-0005-0000-0000-0000611B0000}"/>
    <cellStyle name="Normal 2 9 7" xfId="7019" xr:uid="{00000000-0005-0000-0000-0000621B0000}"/>
    <cellStyle name="Normal 2 9 8" xfId="7020" xr:uid="{00000000-0005-0000-0000-0000631B0000}"/>
    <cellStyle name="Normal 2_011_REV_2_(001-004 Direvisi)_Terbit_AT_2009-L" xfId="7021" xr:uid="{00000000-0005-0000-0000-0000641B0000}"/>
    <cellStyle name="Normal 20" xfId="7022" xr:uid="{00000000-0005-0000-0000-0000651B0000}"/>
    <cellStyle name="Normal 20 2" xfId="7023" xr:uid="{00000000-0005-0000-0000-0000661B0000}"/>
    <cellStyle name="Normal 20 2 2" xfId="7024" xr:uid="{00000000-0005-0000-0000-0000671B0000}"/>
    <cellStyle name="Normal 20 2 2 2" xfId="7025" xr:uid="{00000000-0005-0000-0000-0000681B0000}"/>
    <cellStyle name="Normal 20 2 3" xfId="7026" xr:uid="{00000000-0005-0000-0000-0000691B0000}"/>
    <cellStyle name="Normal 20 2 4" xfId="7027" xr:uid="{00000000-0005-0000-0000-00006A1B0000}"/>
    <cellStyle name="Normal 20 3" xfId="7028" xr:uid="{00000000-0005-0000-0000-00006B1B0000}"/>
    <cellStyle name="Normal 20 3 2" xfId="7029" xr:uid="{00000000-0005-0000-0000-00006C1B0000}"/>
    <cellStyle name="Normal 20 4" xfId="7030" xr:uid="{00000000-0005-0000-0000-00006D1B0000}"/>
    <cellStyle name="Normal 20 5" xfId="7031" xr:uid="{00000000-0005-0000-0000-00006E1B0000}"/>
    <cellStyle name="Normal 20 6" xfId="7032" xr:uid="{00000000-0005-0000-0000-00006F1B0000}"/>
    <cellStyle name="Normal 20 7" xfId="7033" xr:uid="{00000000-0005-0000-0000-0000701B0000}"/>
    <cellStyle name="Normal 21" xfId="7034" xr:uid="{00000000-0005-0000-0000-0000711B0000}"/>
    <cellStyle name="Normal 21 2" xfId="7035" xr:uid="{00000000-0005-0000-0000-0000721B0000}"/>
    <cellStyle name="Normal 21 2 2" xfId="7036" xr:uid="{00000000-0005-0000-0000-0000731B0000}"/>
    <cellStyle name="Normal 21 2 2 2" xfId="7037" xr:uid="{00000000-0005-0000-0000-0000741B0000}"/>
    <cellStyle name="Normal 21 2 3" xfId="7038" xr:uid="{00000000-0005-0000-0000-0000751B0000}"/>
    <cellStyle name="Normal 21 2 4" xfId="7039" xr:uid="{00000000-0005-0000-0000-0000761B0000}"/>
    <cellStyle name="Normal 21 3" xfId="7040" xr:uid="{00000000-0005-0000-0000-0000771B0000}"/>
    <cellStyle name="Normal 21 3 2" xfId="7041" xr:uid="{00000000-0005-0000-0000-0000781B0000}"/>
    <cellStyle name="Normal 21 4" xfId="7042" xr:uid="{00000000-0005-0000-0000-0000791B0000}"/>
    <cellStyle name="Normal 21 5" xfId="7043" xr:uid="{00000000-0005-0000-0000-00007A1B0000}"/>
    <cellStyle name="Normal 21 6" xfId="7044" xr:uid="{00000000-0005-0000-0000-00007B1B0000}"/>
    <cellStyle name="Normal 21 7" xfId="7045" xr:uid="{00000000-0005-0000-0000-00007C1B0000}"/>
    <cellStyle name="Normal 22" xfId="7046" xr:uid="{00000000-0005-0000-0000-00007D1B0000}"/>
    <cellStyle name="Normal 22 2" xfId="7047" xr:uid="{00000000-0005-0000-0000-00007E1B0000}"/>
    <cellStyle name="Normal 22 2 2" xfId="7048" xr:uid="{00000000-0005-0000-0000-00007F1B0000}"/>
    <cellStyle name="Normal 22 2 2 2" xfId="7049" xr:uid="{00000000-0005-0000-0000-0000801B0000}"/>
    <cellStyle name="Normal 22 2 3" xfId="7050" xr:uid="{00000000-0005-0000-0000-0000811B0000}"/>
    <cellStyle name="Normal 22 2 4" xfId="7051" xr:uid="{00000000-0005-0000-0000-0000821B0000}"/>
    <cellStyle name="Normal 22 3" xfId="7052" xr:uid="{00000000-0005-0000-0000-0000831B0000}"/>
    <cellStyle name="Normal 22 3 2" xfId="7053" xr:uid="{00000000-0005-0000-0000-0000841B0000}"/>
    <cellStyle name="Normal 22 4" xfId="7054" xr:uid="{00000000-0005-0000-0000-0000851B0000}"/>
    <cellStyle name="Normal 22 5" xfId="7055" xr:uid="{00000000-0005-0000-0000-0000861B0000}"/>
    <cellStyle name="Normal 22 6" xfId="7056" xr:uid="{00000000-0005-0000-0000-0000871B0000}"/>
    <cellStyle name="Normal 22 7" xfId="7057" xr:uid="{00000000-0005-0000-0000-0000881B0000}"/>
    <cellStyle name="Normal 23" xfId="7058" xr:uid="{00000000-0005-0000-0000-0000891B0000}"/>
    <cellStyle name="Normal 23 2" xfId="7059" xr:uid="{00000000-0005-0000-0000-00008A1B0000}"/>
    <cellStyle name="Normal 23 2 2" xfId="7060" xr:uid="{00000000-0005-0000-0000-00008B1B0000}"/>
    <cellStyle name="Normal 23 2 2 2" xfId="7061" xr:uid="{00000000-0005-0000-0000-00008C1B0000}"/>
    <cellStyle name="Normal 23 2 3" xfId="7062" xr:uid="{00000000-0005-0000-0000-00008D1B0000}"/>
    <cellStyle name="Normal 23 2 4" xfId="7063" xr:uid="{00000000-0005-0000-0000-00008E1B0000}"/>
    <cellStyle name="Normal 23 3" xfId="7064" xr:uid="{00000000-0005-0000-0000-00008F1B0000}"/>
    <cellStyle name="Normal 23 3 2" xfId="7065" xr:uid="{00000000-0005-0000-0000-0000901B0000}"/>
    <cellStyle name="Normal 23 4" xfId="7066" xr:uid="{00000000-0005-0000-0000-0000911B0000}"/>
    <cellStyle name="Normal 23 5" xfId="7067" xr:uid="{00000000-0005-0000-0000-0000921B0000}"/>
    <cellStyle name="Normal 23 6" xfId="7068" xr:uid="{00000000-0005-0000-0000-0000931B0000}"/>
    <cellStyle name="Normal 23 7" xfId="7069" xr:uid="{00000000-0005-0000-0000-0000941B0000}"/>
    <cellStyle name="Normal 24" xfId="7070" xr:uid="{00000000-0005-0000-0000-0000951B0000}"/>
    <cellStyle name="Normal 24 2" xfId="7071" xr:uid="{00000000-0005-0000-0000-0000961B0000}"/>
    <cellStyle name="Normal 24 2 2" xfId="7072" xr:uid="{00000000-0005-0000-0000-0000971B0000}"/>
    <cellStyle name="Normal 24 2 2 2" xfId="7073" xr:uid="{00000000-0005-0000-0000-0000981B0000}"/>
    <cellStyle name="Normal 24 2 3" xfId="7074" xr:uid="{00000000-0005-0000-0000-0000991B0000}"/>
    <cellStyle name="Normal 24 2 4" xfId="7075" xr:uid="{00000000-0005-0000-0000-00009A1B0000}"/>
    <cellStyle name="Normal 24 3" xfId="7076" xr:uid="{00000000-0005-0000-0000-00009B1B0000}"/>
    <cellStyle name="Normal 24 3 2" xfId="7077" xr:uid="{00000000-0005-0000-0000-00009C1B0000}"/>
    <cellStyle name="Normal 24 4" xfId="7078" xr:uid="{00000000-0005-0000-0000-00009D1B0000}"/>
    <cellStyle name="Normal 24 5" xfId="7079" xr:uid="{00000000-0005-0000-0000-00009E1B0000}"/>
    <cellStyle name="Normal 24 6" xfId="7080" xr:uid="{00000000-0005-0000-0000-00009F1B0000}"/>
    <cellStyle name="Normal 24 7" xfId="7081" xr:uid="{00000000-0005-0000-0000-0000A01B0000}"/>
    <cellStyle name="Normal 25" xfId="7082" xr:uid="{00000000-0005-0000-0000-0000A11B0000}"/>
    <cellStyle name="Normal 25 2" xfId="7083" xr:uid="{00000000-0005-0000-0000-0000A21B0000}"/>
    <cellStyle name="Normal 25 2 2" xfId="7084" xr:uid="{00000000-0005-0000-0000-0000A31B0000}"/>
    <cellStyle name="Normal 25 2 2 2" xfId="7085" xr:uid="{00000000-0005-0000-0000-0000A41B0000}"/>
    <cellStyle name="Normal 25 2 3" xfId="7086" xr:uid="{00000000-0005-0000-0000-0000A51B0000}"/>
    <cellStyle name="Normal 25 2 4" xfId="7087" xr:uid="{00000000-0005-0000-0000-0000A61B0000}"/>
    <cellStyle name="Normal 25 3" xfId="7088" xr:uid="{00000000-0005-0000-0000-0000A71B0000}"/>
    <cellStyle name="Normal 25 3 2" xfId="7089" xr:uid="{00000000-0005-0000-0000-0000A81B0000}"/>
    <cellStyle name="Normal 25 4" xfId="7090" xr:uid="{00000000-0005-0000-0000-0000A91B0000}"/>
    <cellStyle name="Normal 25 5" xfId="7091" xr:uid="{00000000-0005-0000-0000-0000AA1B0000}"/>
    <cellStyle name="Normal 25 6" xfId="7092" xr:uid="{00000000-0005-0000-0000-0000AB1B0000}"/>
    <cellStyle name="Normal 25 7" xfId="7093" xr:uid="{00000000-0005-0000-0000-0000AC1B0000}"/>
    <cellStyle name="Normal 26" xfId="7094" xr:uid="{00000000-0005-0000-0000-0000AD1B0000}"/>
    <cellStyle name="Normal 26 10" xfId="7095" xr:uid="{00000000-0005-0000-0000-0000AE1B0000}"/>
    <cellStyle name="Normal 26 2" xfId="7096" xr:uid="{00000000-0005-0000-0000-0000AF1B0000}"/>
    <cellStyle name="Normal 26 2 2" xfId="7097" xr:uid="{00000000-0005-0000-0000-0000B01B0000}"/>
    <cellStyle name="Normal 26 2 2 2" xfId="7098" xr:uid="{00000000-0005-0000-0000-0000B11B0000}"/>
    <cellStyle name="Normal 26 2 3" xfId="7099" xr:uid="{00000000-0005-0000-0000-0000B21B0000}"/>
    <cellStyle name="Normal 26 2 4" xfId="7100" xr:uid="{00000000-0005-0000-0000-0000B31B0000}"/>
    <cellStyle name="Normal 26 3" xfId="7101" xr:uid="{00000000-0005-0000-0000-0000B41B0000}"/>
    <cellStyle name="Normal 26 3 2" xfId="7102" xr:uid="{00000000-0005-0000-0000-0000B51B0000}"/>
    <cellStyle name="Normal 26 4" xfId="7103" xr:uid="{00000000-0005-0000-0000-0000B61B0000}"/>
    <cellStyle name="Normal 26 5" xfId="7104" xr:uid="{00000000-0005-0000-0000-0000B71B0000}"/>
    <cellStyle name="Normal 26 6" xfId="7105" xr:uid="{00000000-0005-0000-0000-0000B81B0000}"/>
    <cellStyle name="Normal 26 7" xfId="7106" xr:uid="{00000000-0005-0000-0000-0000B91B0000}"/>
    <cellStyle name="Normal 26 8" xfId="7107" xr:uid="{00000000-0005-0000-0000-0000BA1B0000}"/>
    <cellStyle name="Normal 26 9" xfId="7108" xr:uid="{00000000-0005-0000-0000-0000BB1B0000}"/>
    <cellStyle name="Normal 27" xfId="7109" xr:uid="{00000000-0005-0000-0000-0000BC1B0000}"/>
    <cellStyle name="Normal 27 2" xfId="7110" xr:uid="{00000000-0005-0000-0000-0000BD1B0000}"/>
    <cellStyle name="Normal 27 2 2" xfId="7111" xr:uid="{00000000-0005-0000-0000-0000BE1B0000}"/>
    <cellStyle name="Normal 27 2 2 2" xfId="7112" xr:uid="{00000000-0005-0000-0000-0000BF1B0000}"/>
    <cellStyle name="Normal 27 2 3" xfId="7113" xr:uid="{00000000-0005-0000-0000-0000C01B0000}"/>
    <cellStyle name="Normal 27 2 4" xfId="7114" xr:uid="{00000000-0005-0000-0000-0000C11B0000}"/>
    <cellStyle name="Normal 27 3" xfId="7115" xr:uid="{00000000-0005-0000-0000-0000C21B0000}"/>
    <cellStyle name="Normal 27 3 2" xfId="7116" xr:uid="{00000000-0005-0000-0000-0000C31B0000}"/>
    <cellStyle name="Normal 27 4" xfId="7117" xr:uid="{00000000-0005-0000-0000-0000C41B0000}"/>
    <cellStyle name="Normal 27 5" xfId="7118" xr:uid="{00000000-0005-0000-0000-0000C51B0000}"/>
    <cellStyle name="Normal 28" xfId="7119" xr:uid="{00000000-0005-0000-0000-0000C61B0000}"/>
    <cellStyle name="Normal 28 2" xfId="7120" xr:uid="{00000000-0005-0000-0000-0000C71B0000}"/>
    <cellStyle name="Normal 28 2 2" xfId="7121" xr:uid="{00000000-0005-0000-0000-0000C81B0000}"/>
    <cellStyle name="Normal 28 2 2 2" xfId="7122" xr:uid="{00000000-0005-0000-0000-0000C91B0000}"/>
    <cellStyle name="Normal 28 2 3" xfId="7123" xr:uid="{00000000-0005-0000-0000-0000CA1B0000}"/>
    <cellStyle name="Normal 28 2 4" xfId="7124" xr:uid="{00000000-0005-0000-0000-0000CB1B0000}"/>
    <cellStyle name="Normal 28 3" xfId="7125" xr:uid="{00000000-0005-0000-0000-0000CC1B0000}"/>
    <cellStyle name="Normal 28 3 2" xfId="7126" xr:uid="{00000000-0005-0000-0000-0000CD1B0000}"/>
    <cellStyle name="Normal 28 4" xfId="7127" xr:uid="{00000000-0005-0000-0000-0000CE1B0000}"/>
    <cellStyle name="Normal 28 5" xfId="7128" xr:uid="{00000000-0005-0000-0000-0000CF1B0000}"/>
    <cellStyle name="Normal 28 6" xfId="7129" xr:uid="{00000000-0005-0000-0000-0000D01B0000}"/>
    <cellStyle name="Normal 28 7" xfId="7130" xr:uid="{00000000-0005-0000-0000-0000D11B0000}"/>
    <cellStyle name="Normal 28 8" xfId="7131" xr:uid="{00000000-0005-0000-0000-0000D21B0000}"/>
    <cellStyle name="Normal 28 9" xfId="7132" xr:uid="{00000000-0005-0000-0000-0000D31B0000}"/>
    <cellStyle name="Normal 29" xfId="7133" xr:uid="{00000000-0005-0000-0000-0000D41B0000}"/>
    <cellStyle name="Normal 29 2" xfId="7134" xr:uid="{00000000-0005-0000-0000-0000D51B0000}"/>
    <cellStyle name="Normal 29 2 2" xfId="7135" xr:uid="{00000000-0005-0000-0000-0000D61B0000}"/>
    <cellStyle name="Normal 29 2 2 2" xfId="7136" xr:uid="{00000000-0005-0000-0000-0000D71B0000}"/>
    <cellStyle name="Normal 29 2 3" xfId="7137" xr:uid="{00000000-0005-0000-0000-0000D81B0000}"/>
    <cellStyle name="Normal 29 2 4" xfId="7138" xr:uid="{00000000-0005-0000-0000-0000D91B0000}"/>
    <cellStyle name="Normal 29 3" xfId="7139" xr:uid="{00000000-0005-0000-0000-0000DA1B0000}"/>
    <cellStyle name="Normal 29 3 2" xfId="7140" xr:uid="{00000000-0005-0000-0000-0000DB1B0000}"/>
    <cellStyle name="Normal 29 4" xfId="7141" xr:uid="{00000000-0005-0000-0000-0000DC1B0000}"/>
    <cellStyle name="Normal 29 5" xfId="7142" xr:uid="{00000000-0005-0000-0000-0000DD1B0000}"/>
    <cellStyle name="Normal 29 6" xfId="7143" xr:uid="{00000000-0005-0000-0000-0000DE1B0000}"/>
    <cellStyle name="Normal 29 7" xfId="7144" xr:uid="{00000000-0005-0000-0000-0000DF1B0000}"/>
    <cellStyle name="Normal 3" xfId="44" xr:uid="{00000000-0005-0000-0000-0000E01B0000}"/>
    <cellStyle name="Normal 3 10" xfId="7146" xr:uid="{00000000-0005-0000-0000-0000E11B0000}"/>
    <cellStyle name="Normal 3 11" xfId="7147" xr:uid="{00000000-0005-0000-0000-0000E21B0000}"/>
    <cellStyle name="Normal 3 11 2" xfId="7148" xr:uid="{00000000-0005-0000-0000-0000E31B0000}"/>
    <cellStyle name="Normal 3 11 3" xfId="7149" xr:uid="{00000000-0005-0000-0000-0000E41B0000}"/>
    <cellStyle name="Normal 3 12" xfId="7145" xr:uid="{00000000-0005-0000-0000-0000E51B0000}"/>
    <cellStyle name="Normal 3 2" xfId="7150" xr:uid="{00000000-0005-0000-0000-0000E61B0000}"/>
    <cellStyle name="Normal 3 2 10" xfId="7151" xr:uid="{00000000-0005-0000-0000-0000E71B0000}"/>
    <cellStyle name="Normal 3 2 2" xfId="7152" xr:uid="{00000000-0005-0000-0000-0000E81B0000}"/>
    <cellStyle name="Normal 3 2 2 2" xfId="7153" xr:uid="{00000000-0005-0000-0000-0000E91B0000}"/>
    <cellStyle name="Normal 3 2 2 2 2" xfId="7154" xr:uid="{00000000-0005-0000-0000-0000EA1B0000}"/>
    <cellStyle name="Normal 3 2 2 2 2 2" xfId="7155" xr:uid="{00000000-0005-0000-0000-0000EB1B0000}"/>
    <cellStyle name="Normal 3 2 2 2 2 2 2" xfId="7156" xr:uid="{00000000-0005-0000-0000-0000EC1B0000}"/>
    <cellStyle name="Normal 3 2 2 2 2 3" xfId="7157" xr:uid="{00000000-0005-0000-0000-0000ED1B0000}"/>
    <cellStyle name="Normal 3 2 2 2 2 4" xfId="7158" xr:uid="{00000000-0005-0000-0000-0000EE1B0000}"/>
    <cellStyle name="Normal 3 2 2 2 3" xfId="7159" xr:uid="{00000000-0005-0000-0000-0000EF1B0000}"/>
    <cellStyle name="Normal 3 2 2 2 3 2" xfId="7160" xr:uid="{00000000-0005-0000-0000-0000F01B0000}"/>
    <cellStyle name="Normal 3 2 2 2 4" xfId="7161" xr:uid="{00000000-0005-0000-0000-0000F11B0000}"/>
    <cellStyle name="Normal 3 2 2 2 5" xfId="7162" xr:uid="{00000000-0005-0000-0000-0000F21B0000}"/>
    <cellStyle name="Normal 3 2 2 3" xfId="7163" xr:uid="{00000000-0005-0000-0000-0000F31B0000}"/>
    <cellStyle name="Normal 3 2 2 3 2" xfId="7164" xr:uid="{00000000-0005-0000-0000-0000F41B0000}"/>
    <cellStyle name="Normal 3 2 2 3 2 2" xfId="7165" xr:uid="{00000000-0005-0000-0000-0000F51B0000}"/>
    <cellStyle name="Normal 3 2 2 3 2 2 2" xfId="7166" xr:uid="{00000000-0005-0000-0000-0000F61B0000}"/>
    <cellStyle name="Normal 3 2 2 3 2 3" xfId="7167" xr:uid="{00000000-0005-0000-0000-0000F71B0000}"/>
    <cellStyle name="Normal 3 2 2 3 2 4" xfId="7168" xr:uid="{00000000-0005-0000-0000-0000F81B0000}"/>
    <cellStyle name="Normal 3 2 2 3 3" xfId="7169" xr:uid="{00000000-0005-0000-0000-0000F91B0000}"/>
    <cellStyle name="Normal 3 2 2 3 3 2" xfId="7170" xr:uid="{00000000-0005-0000-0000-0000FA1B0000}"/>
    <cellStyle name="Normal 3 2 2 3 4" xfId="7171" xr:uid="{00000000-0005-0000-0000-0000FB1B0000}"/>
    <cellStyle name="Normal 3 2 2 3 5" xfId="7172" xr:uid="{00000000-0005-0000-0000-0000FC1B0000}"/>
    <cellStyle name="Normal 3 2 2 4" xfId="7173" xr:uid="{00000000-0005-0000-0000-0000FD1B0000}"/>
    <cellStyle name="Normal 3 2 2 4 2" xfId="7174" xr:uid="{00000000-0005-0000-0000-0000FE1B0000}"/>
    <cellStyle name="Normal 3 2 2 4 2 2" xfId="7175" xr:uid="{00000000-0005-0000-0000-0000FF1B0000}"/>
    <cellStyle name="Normal 3 2 2 4 3" xfId="7176" xr:uid="{00000000-0005-0000-0000-0000001C0000}"/>
    <cellStyle name="Normal 3 2 2 4 4" xfId="7177" xr:uid="{00000000-0005-0000-0000-0000011C0000}"/>
    <cellStyle name="Normal 3 2 2 5" xfId="7178" xr:uid="{00000000-0005-0000-0000-0000021C0000}"/>
    <cellStyle name="Normal 3 2 2 5 2" xfId="7179" xr:uid="{00000000-0005-0000-0000-0000031C0000}"/>
    <cellStyle name="Normal 3 2 2 6" xfId="7180" xr:uid="{00000000-0005-0000-0000-0000041C0000}"/>
    <cellStyle name="Normal 3 2 2 6 2" xfId="7181" xr:uid="{00000000-0005-0000-0000-0000051C0000}"/>
    <cellStyle name="Normal 3 2 2 7" xfId="7182" xr:uid="{00000000-0005-0000-0000-0000061C0000}"/>
    <cellStyle name="Normal 3 2 2 8" xfId="7183" xr:uid="{00000000-0005-0000-0000-0000071C0000}"/>
    <cellStyle name="Normal 3 2 3" xfId="7184" xr:uid="{00000000-0005-0000-0000-0000081C0000}"/>
    <cellStyle name="Normal 3 2 3 2" xfId="7185" xr:uid="{00000000-0005-0000-0000-0000091C0000}"/>
    <cellStyle name="Normal 3 2 3 2 2" xfId="7186" xr:uid="{00000000-0005-0000-0000-00000A1C0000}"/>
    <cellStyle name="Normal 3 2 3 2 2 2" xfId="7187" xr:uid="{00000000-0005-0000-0000-00000B1C0000}"/>
    <cellStyle name="Normal 3 2 3 2 3" xfId="7188" xr:uid="{00000000-0005-0000-0000-00000C1C0000}"/>
    <cellStyle name="Normal 3 2 3 2 4" xfId="7189" xr:uid="{00000000-0005-0000-0000-00000D1C0000}"/>
    <cellStyle name="Normal 3 2 3 3" xfId="7190" xr:uid="{00000000-0005-0000-0000-00000E1C0000}"/>
    <cellStyle name="Normal 3 2 3 3 2" xfId="7191" xr:uid="{00000000-0005-0000-0000-00000F1C0000}"/>
    <cellStyle name="Normal 3 2 3 4" xfId="7192" xr:uid="{00000000-0005-0000-0000-0000101C0000}"/>
    <cellStyle name="Normal 3 2 3 5" xfId="7193" xr:uid="{00000000-0005-0000-0000-0000111C0000}"/>
    <cellStyle name="Normal 3 2 4" xfId="7194" xr:uid="{00000000-0005-0000-0000-0000121C0000}"/>
    <cellStyle name="Normal 3 2 4 2" xfId="7195" xr:uid="{00000000-0005-0000-0000-0000131C0000}"/>
    <cellStyle name="Normal 3 2 4 2 2" xfId="7196" xr:uid="{00000000-0005-0000-0000-0000141C0000}"/>
    <cellStyle name="Normal 3 2 4 2 2 2" xfId="7197" xr:uid="{00000000-0005-0000-0000-0000151C0000}"/>
    <cellStyle name="Normal 3 2 4 2 3" xfId="7198" xr:uid="{00000000-0005-0000-0000-0000161C0000}"/>
    <cellStyle name="Normal 3 2 4 2 4" xfId="7199" xr:uid="{00000000-0005-0000-0000-0000171C0000}"/>
    <cellStyle name="Normal 3 2 4 3" xfId="7200" xr:uid="{00000000-0005-0000-0000-0000181C0000}"/>
    <cellStyle name="Normal 3 2 4 3 2" xfId="7201" xr:uid="{00000000-0005-0000-0000-0000191C0000}"/>
    <cellStyle name="Normal 3 2 4 4" xfId="7202" xr:uid="{00000000-0005-0000-0000-00001A1C0000}"/>
    <cellStyle name="Normal 3 2 4 5" xfId="7203" xr:uid="{00000000-0005-0000-0000-00001B1C0000}"/>
    <cellStyle name="Normal 3 2 5" xfId="7204" xr:uid="{00000000-0005-0000-0000-00001C1C0000}"/>
    <cellStyle name="Normal 3 2 5 2" xfId="7205" xr:uid="{00000000-0005-0000-0000-00001D1C0000}"/>
    <cellStyle name="Normal 3 2 5 2 2" xfId="7206" xr:uid="{00000000-0005-0000-0000-00001E1C0000}"/>
    <cellStyle name="Normal 3 2 5 3" xfId="7207" xr:uid="{00000000-0005-0000-0000-00001F1C0000}"/>
    <cellStyle name="Normal 3 2 5 4" xfId="7208" xr:uid="{00000000-0005-0000-0000-0000201C0000}"/>
    <cellStyle name="Normal 3 2 6" xfId="7209" xr:uid="{00000000-0005-0000-0000-0000211C0000}"/>
    <cellStyle name="Normal 3 2 7" xfId="7210" xr:uid="{00000000-0005-0000-0000-0000221C0000}"/>
    <cellStyle name="Normal 3 2 7 2" xfId="7211" xr:uid="{00000000-0005-0000-0000-0000231C0000}"/>
    <cellStyle name="Normal 3 2 8" xfId="7212" xr:uid="{00000000-0005-0000-0000-0000241C0000}"/>
    <cellStyle name="Normal 3 2 8 2" xfId="7213" xr:uid="{00000000-0005-0000-0000-0000251C0000}"/>
    <cellStyle name="Normal 3 2 9" xfId="7214" xr:uid="{00000000-0005-0000-0000-0000261C0000}"/>
    <cellStyle name="Normal 3 2 9 2" xfId="7215" xr:uid="{00000000-0005-0000-0000-0000271C0000}"/>
    <cellStyle name="Normal 3 3" xfId="7216" xr:uid="{00000000-0005-0000-0000-0000281C0000}"/>
    <cellStyle name="Normal 3 3 2" xfId="7217" xr:uid="{00000000-0005-0000-0000-0000291C0000}"/>
    <cellStyle name="Normal 3 3 2 2" xfId="7218" xr:uid="{00000000-0005-0000-0000-00002A1C0000}"/>
    <cellStyle name="Normal 3 4" xfId="7219" xr:uid="{00000000-0005-0000-0000-00002B1C0000}"/>
    <cellStyle name="Normal 3 4 2" xfId="7220" xr:uid="{00000000-0005-0000-0000-00002C1C0000}"/>
    <cellStyle name="Normal 3 4 2 2" xfId="7221" xr:uid="{00000000-0005-0000-0000-00002D1C0000}"/>
    <cellStyle name="Normal 3 4 2 2 2" xfId="7222" xr:uid="{00000000-0005-0000-0000-00002E1C0000}"/>
    <cellStyle name="Normal 3 4 2 2 3" xfId="7223" xr:uid="{00000000-0005-0000-0000-00002F1C0000}"/>
    <cellStyle name="Normal 3 4 2 2 4" xfId="7224" xr:uid="{00000000-0005-0000-0000-0000301C0000}"/>
    <cellStyle name="Normal 3 4 2 2 5" xfId="7225" xr:uid="{00000000-0005-0000-0000-0000311C0000}"/>
    <cellStyle name="Normal 3 4 2 3" xfId="7226" xr:uid="{00000000-0005-0000-0000-0000321C0000}"/>
    <cellStyle name="Normal 3 4 3" xfId="7227" xr:uid="{00000000-0005-0000-0000-0000331C0000}"/>
    <cellStyle name="Normal 3 4 4" xfId="7228" xr:uid="{00000000-0005-0000-0000-0000341C0000}"/>
    <cellStyle name="Normal 3 4 4 2" xfId="7229" xr:uid="{00000000-0005-0000-0000-0000351C0000}"/>
    <cellStyle name="Normal 3 4 4 3" xfId="7230" xr:uid="{00000000-0005-0000-0000-0000361C0000}"/>
    <cellStyle name="Normal 3 4 4 4" xfId="7231" xr:uid="{00000000-0005-0000-0000-0000371C0000}"/>
    <cellStyle name="Normal 3 5" xfId="7232" xr:uid="{00000000-0005-0000-0000-0000381C0000}"/>
    <cellStyle name="Normal 3 5 2" xfId="7233" xr:uid="{00000000-0005-0000-0000-0000391C0000}"/>
    <cellStyle name="Normal 3 5 2 2" xfId="7234" xr:uid="{00000000-0005-0000-0000-00003A1C0000}"/>
    <cellStyle name="Normal 3 5 3" xfId="7235" xr:uid="{00000000-0005-0000-0000-00003B1C0000}"/>
    <cellStyle name="Normal 3 5 4" xfId="7236" xr:uid="{00000000-0005-0000-0000-00003C1C0000}"/>
    <cellStyle name="Normal 3 6" xfId="7237" xr:uid="{00000000-0005-0000-0000-00003D1C0000}"/>
    <cellStyle name="Normal 3 6 2" xfId="7238" xr:uid="{00000000-0005-0000-0000-00003E1C0000}"/>
    <cellStyle name="Normal 3 6 2 2" xfId="7239" xr:uid="{00000000-0005-0000-0000-00003F1C0000}"/>
    <cellStyle name="Normal 3 6 3" xfId="7240" xr:uid="{00000000-0005-0000-0000-0000401C0000}"/>
    <cellStyle name="Normal 3 6 3 2" xfId="7241" xr:uid="{00000000-0005-0000-0000-0000411C0000}"/>
    <cellStyle name="Normal 3 6 4" xfId="7242" xr:uid="{00000000-0005-0000-0000-0000421C0000}"/>
    <cellStyle name="Normal 3 7" xfId="7243" xr:uid="{00000000-0005-0000-0000-0000431C0000}"/>
    <cellStyle name="Normal 3 7 2" xfId="7244" xr:uid="{00000000-0005-0000-0000-0000441C0000}"/>
    <cellStyle name="Normal 3 7 2 2" xfId="7245" xr:uid="{00000000-0005-0000-0000-0000451C0000}"/>
    <cellStyle name="Normal 3 7 3" xfId="7246" xr:uid="{00000000-0005-0000-0000-0000461C0000}"/>
    <cellStyle name="Normal 3 7 4" xfId="7247" xr:uid="{00000000-0005-0000-0000-0000471C0000}"/>
    <cellStyle name="Normal 3 8" xfId="7248" xr:uid="{00000000-0005-0000-0000-0000481C0000}"/>
    <cellStyle name="Normal 3 8 2" xfId="7249" xr:uid="{00000000-0005-0000-0000-0000491C0000}"/>
    <cellStyle name="Normal 3 8 2 2" xfId="7250" xr:uid="{00000000-0005-0000-0000-00004A1C0000}"/>
    <cellStyle name="Normal 3 8 3" xfId="7251" xr:uid="{00000000-0005-0000-0000-00004B1C0000}"/>
    <cellStyle name="Normal 3 8 4" xfId="7252" xr:uid="{00000000-0005-0000-0000-00004C1C0000}"/>
    <cellStyle name="Normal 3 9" xfId="7253" xr:uid="{00000000-0005-0000-0000-00004D1C0000}"/>
    <cellStyle name="Normal 3 9 2" xfId="7254" xr:uid="{00000000-0005-0000-0000-00004E1C0000}"/>
    <cellStyle name="Normal 3 9 2 2" xfId="7255" xr:uid="{00000000-0005-0000-0000-00004F1C0000}"/>
    <cellStyle name="Normal 3 9 3" xfId="7256" xr:uid="{00000000-0005-0000-0000-0000501C0000}"/>
    <cellStyle name="Normal 3 9 4" xfId="7257" xr:uid="{00000000-0005-0000-0000-0000511C0000}"/>
    <cellStyle name="Normal 3_APBN Rekap (Jakarta24Sep) (2)" xfId="7258" xr:uid="{00000000-0005-0000-0000-0000521C0000}"/>
    <cellStyle name="Normal 30" xfId="7259" xr:uid="{00000000-0005-0000-0000-0000531C0000}"/>
    <cellStyle name="Normal 30 2" xfId="7260" xr:uid="{00000000-0005-0000-0000-0000541C0000}"/>
    <cellStyle name="Normal 30 2 2" xfId="7261" xr:uid="{00000000-0005-0000-0000-0000551C0000}"/>
    <cellStyle name="Normal 30 2 2 2" xfId="7262" xr:uid="{00000000-0005-0000-0000-0000561C0000}"/>
    <cellStyle name="Normal 30 2 3" xfId="7263" xr:uid="{00000000-0005-0000-0000-0000571C0000}"/>
    <cellStyle name="Normal 30 2 4" xfId="7264" xr:uid="{00000000-0005-0000-0000-0000581C0000}"/>
    <cellStyle name="Normal 30 3" xfId="7265" xr:uid="{00000000-0005-0000-0000-0000591C0000}"/>
    <cellStyle name="Normal 30 3 2" xfId="7266" xr:uid="{00000000-0005-0000-0000-00005A1C0000}"/>
    <cellStyle name="Normal 30 4" xfId="7267" xr:uid="{00000000-0005-0000-0000-00005B1C0000}"/>
    <cellStyle name="Normal 30 5" xfId="7268" xr:uid="{00000000-0005-0000-0000-00005C1C0000}"/>
    <cellStyle name="Normal 30 6" xfId="7269" xr:uid="{00000000-0005-0000-0000-00005D1C0000}"/>
    <cellStyle name="Normal 30 7" xfId="7270" xr:uid="{00000000-0005-0000-0000-00005E1C0000}"/>
    <cellStyle name="Normal 31" xfId="7271" xr:uid="{00000000-0005-0000-0000-00005F1C0000}"/>
    <cellStyle name="Normal 31 2" xfId="7272" xr:uid="{00000000-0005-0000-0000-0000601C0000}"/>
    <cellStyle name="Normal 31 2 2" xfId="7273" xr:uid="{00000000-0005-0000-0000-0000611C0000}"/>
    <cellStyle name="Normal 31 2 2 2" xfId="7274" xr:uid="{00000000-0005-0000-0000-0000621C0000}"/>
    <cellStyle name="Normal 31 2 3" xfId="7275" xr:uid="{00000000-0005-0000-0000-0000631C0000}"/>
    <cellStyle name="Normal 31 2 4" xfId="7276" xr:uid="{00000000-0005-0000-0000-0000641C0000}"/>
    <cellStyle name="Normal 31 3" xfId="7277" xr:uid="{00000000-0005-0000-0000-0000651C0000}"/>
    <cellStyle name="Normal 31 3 2" xfId="7278" xr:uid="{00000000-0005-0000-0000-0000661C0000}"/>
    <cellStyle name="Normal 31 4" xfId="7279" xr:uid="{00000000-0005-0000-0000-0000671C0000}"/>
    <cellStyle name="Normal 31 5" xfId="7280" xr:uid="{00000000-0005-0000-0000-0000681C0000}"/>
    <cellStyle name="Normal 32" xfId="7281" xr:uid="{00000000-0005-0000-0000-0000691C0000}"/>
    <cellStyle name="Normal 32 2" xfId="7282" xr:uid="{00000000-0005-0000-0000-00006A1C0000}"/>
    <cellStyle name="Normal 32 2 2" xfId="7283" xr:uid="{00000000-0005-0000-0000-00006B1C0000}"/>
    <cellStyle name="Normal 32 2 2 2" xfId="7284" xr:uid="{00000000-0005-0000-0000-00006C1C0000}"/>
    <cellStyle name="Normal 32 2 3" xfId="7285" xr:uid="{00000000-0005-0000-0000-00006D1C0000}"/>
    <cellStyle name="Normal 32 2 4" xfId="7286" xr:uid="{00000000-0005-0000-0000-00006E1C0000}"/>
    <cellStyle name="Normal 32 3" xfId="7287" xr:uid="{00000000-0005-0000-0000-00006F1C0000}"/>
    <cellStyle name="Normal 32 3 2" xfId="7288" xr:uid="{00000000-0005-0000-0000-0000701C0000}"/>
    <cellStyle name="Normal 32 4" xfId="7289" xr:uid="{00000000-0005-0000-0000-0000711C0000}"/>
    <cellStyle name="Normal 32 5" xfId="7290" xr:uid="{00000000-0005-0000-0000-0000721C0000}"/>
    <cellStyle name="Normal 33" xfId="7291" xr:uid="{00000000-0005-0000-0000-0000731C0000}"/>
    <cellStyle name="Normal 33 2" xfId="7292" xr:uid="{00000000-0005-0000-0000-0000741C0000}"/>
    <cellStyle name="Normal 33 2 2" xfId="7293" xr:uid="{00000000-0005-0000-0000-0000751C0000}"/>
    <cellStyle name="Normal 33 2 2 2" xfId="7294" xr:uid="{00000000-0005-0000-0000-0000761C0000}"/>
    <cellStyle name="Normal 33 2 3" xfId="7295" xr:uid="{00000000-0005-0000-0000-0000771C0000}"/>
    <cellStyle name="Normal 33 2 4" xfId="7296" xr:uid="{00000000-0005-0000-0000-0000781C0000}"/>
    <cellStyle name="Normal 33 3" xfId="7297" xr:uid="{00000000-0005-0000-0000-0000791C0000}"/>
    <cellStyle name="Normal 33 3 2" xfId="7298" xr:uid="{00000000-0005-0000-0000-00007A1C0000}"/>
    <cellStyle name="Normal 33 4" xfId="7299" xr:uid="{00000000-0005-0000-0000-00007B1C0000}"/>
    <cellStyle name="Normal 33 5" xfId="7300" xr:uid="{00000000-0005-0000-0000-00007C1C0000}"/>
    <cellStyle name="Normal 33 6" xfId="7301" xr:uid="{00000000-0005-0000-0000-00007D1C0000}"/>
    <cellStyle name="Normal 33 7" xfId="7302" xr:uid="{00000000-0005-0000-0000-00007E1C0000}"/>
    <cellStyle name="Normal 34" xfId="7303" xr:uid="{00000000-0005-0000-0000-00007F1C0000}"/>
    <cellStyle name="Normal 34 2" xfId="7304" xr:uid="{00000000-0005-0000-0000-0000801C0000}"/>
    <cellStyle name="Normal 34 2 2" xfId="7305" xr:uid="{00000000-0005-0000-0000-0000811C0000}"/>
    <cellStyle name="Normal 34 2 2 2" xfId="7306" xr:uid="{00000000-0005-0000-0000-0000821C0000}"/>
    <cellStyle name="Normal 34 2 3" xfId="7307" xr:uid="{00000000-0005-0000-0000-0000831C0000}"/>
    <cellStyle name="Normal 34 2 4" xfId="7308" xr:uid="{00000000-0005-0000-0000-0000841C0000}"/>
    <cellStyle name="Normal 34 3" xfId="7309" xr:uid="{00000000-0005-0000-0000-0000851C0000}"/>
    <cellStyle name="Normal 34 3 2" xfId="7310" xr:uid="{00000000-0005-0000-0000-0000861C0000}"/>
    <cellStyle name="Normal 34 4" xfId="7311" xr:uid="{00000000-0005-0000-0000-0000871C0000}"/>
    <cellStyle name="Normal 34 5" xfId="7312" xr:uid="{00000000-0005-0000-0000-0000881C0000}"/>
    <cellStyle name="Normal 35" xfId="7313" xr:uid="{00000000-0005-0000-0000-0000891C0000}"/>
    <cellStyle name="Normal 35 2" xfId="7314" xr:uid="{00000000-0005-0000-0000-00008A1C0000}"/>
    <cellStyle name="Normal 35 2 2" xfId="7315" xr:uid="{00000000-0005-0000-0000-00008B1C0000}"/>
    <cellStyle name="Normal 35 3" xfId="7316" xr:uid="{00000000-0005-0000-0000-00008C1C0000}"/>
    <cellStyle name="Normal 35 4" xfId="7317" xr:uid="{00000000-0005-0000-0000-00008D1C0000}"/>
    <cellStyle name="Normal 36" xfId="7318" xr:uid="{00000000-0005-0000-0000-00008E1C0000}"/>
    <cellStyle name="Normal 36 2" xfId="7319" xr:uid="{00000000-0005-0000-0000-00008F1C0000}"/>
    <cellStyle name="Normal 36 2 2" xfId="7320" xr:uid="{00000000-0005-0000-0000-0000901C0000}"/>
    <cellStyle name="Normal 36 3" xfId="7321" xr:uid="{00000000-0005-0000-0000-0000911C0000}"/>
    <cellStyle name="Normal 36 4" xfId="7322" xr:uid="{00000000-0005-0000-0000-0000921C0000}"/>
    <cellStyle name="Normal 37" xfId="7323" xr:uid="{00000000-0005-0000-0000-0000931C0000}"/>
    <cellStyle name="Normal 37 2" xfId="7324" xr:uid="{00000000-0005-0000-0000-0000941C0000}"/>
    <cellStyle name="Normal 37 2 2" xfId="7325" xr:uid="{00000000-0005-0000-0000-0000951C0000}"/>
    <cellStyle name="Normal 37 3" xfId="7326" xr:uid="{00000000-0005-0000-0000-0000961C0000}"/>
    <cellStyle name="Normal 37 4" xfId="7327" xr:uid="{00000000-0005-0000-0000-0000971C0000}"/>
    <cellStyle name="Normal 38" xfId="7328" xr:uid="{00000000-0005-0000-0000-0000981C0000}"/>
    <cellStyle name="Normal 38 2" xfId="7329" xr:uid="{00000000-0005-0000-0000-0000991C0000}"/>
    <cellStyle name="Normal 38 2 2" xfId="7330" xr:uid="{00000000-0005-0000-0000-00009A1C0000}"/>
    <cellStyle name="Normal 38 3" xfId="7331" xr:uid="{00000000-0005-0000-0000-00009B1C0000}"/>
    <cellStyle name="Normal 38 4" xfId="7332" xr:uid="{00000000-0005-0000-0000-00009C1C0000}"/>
    <cellStyle name="Normal 39" xfId="7333" xr:uid="{00000000-0005-0000-0000-00009D1C0000}"/>
    <cellStyle name="Normal 39 2" xfId="7334" xr:uid="{00000000-0005-0000-0000-00009E1C0000}"/>
    <cellStyle name="Normal 39 2 2" xfId="7335" xr:uid="{00000000-0005-0000-0000-00009F1C0000}"/>
    <cellStyle name="Normal 39 2 2 2" xfId="7336" xr:uid="{00000000-0005-0000-0000-0000A01C0000}"/>
    <cellStyle name="Normal 39 2 3" xfId="7337" xr:uid="{00000000-0005-0000-0000-0000A11C0000}"/>
    <cellStyle name="Normal 39 2 4" xfId="7338" xr:uid="{00000000-0005-0000-0000-0000A21C0000}"/>
    <cellStyle name="Normal 39 3" xfId="7339" xr:uid="{00000000-0005-0000-0000-0000A31C0000}"/>
    <cellStyle name="Normal 39 3 2" xfId="7340" xr:uid="{00000000-0005-0000-0000-0000A41C0000}"/>
    <cellStyle name="Normal 39 4" xfId="7341" xr:uid="{00000000-0005-0000-0000-0000A51C0000}"/>
    <cellStyle name="Normal 39 5" xfId="7342" xr:uid="{00000000-0005-0000-0000-0000A61C0000}"/>
    <cellStyle name="Normal 4" xfId="7343" xr:uid="{00000000-0005-0000-0000-0000A71C0000}"/>
    <cellStyle name="Normal 4 10" xfId="7344" xr:uid="{00000000-0005-0000-0000-0000A81C0000}"/>
    <cellStyle name="Normal 4 2" xfId="7345" xr:uid="{00000000-0005-0000-0000-0000A91C0000}"/>
    <cellStyle name="Normal 4 2 2" xfId="7346" xr:uid="{00000000-0005-0000-0000-0000AA1C0000}"/>
    <cellStyle name="Normal 4 2 2 2" xfId="7347" xr:uid="{00000000-0005-0000-0000-0000AB1C0000}"/>
    <cellStyle name="Normal 4 2 3" xfId="7348" xr:uid="{00000000-0005-0000-0000-0000AC1C0000}"/>
    <cellStyle name="Normal 4 2 3 2" xfId="7349" xr:uid="{00000000-0005-0000-0000-0000AD1C0000}"/>
    <cellStyle name="Normal 4 2 4" xfId="7350" xr:uid="{00000000-0005-0000-0000-0000AE1C0000}"/>
    <cellStyle name="Normal 4 2 5" xfId="7351" xr:uid="{00000000-0005-0000-0000-0000AF1C0000}"/>
    <cellStyle name="Normal 4 3" xfId="7352" xr:uid="{00000000-0005-0000-0000-0000B01C0000}"/>
    <cellStyle name="Normal 4 3 2" xfId="7353" xr:uid="{00000000-0005-0000-0000-0000B11C0000}"/>
    <cellStyle name="Normal 4 4" xfId="7354" xr:uid="{00000000-0005-0000-0000-0000B21C0000}"/>
    <cellStyle name="Normal 4 4 2" xfId="7355" xr:uid="{00000000-0005-0000-0000-0000B31C0000}"/>
    <cellStyle name="Normal 4 4 2 2" xfId="7356" xr:uid="{00000000-0005-0000-0000-0000B41C0000}"/>
    <cellStyle name="Normal 4 4 3" xfId="7357" xr:uid="{00000000-0005-0000-0000-0000B51C0000}"/>
    <cellStyle name="Normal 4 4 4" xfId="7358" xr:uid="{00000000-0005-0000-0000-0000B61C0000}"/>
    <cellStyle name="Normal 4 4 5" xfId="7359" xr:uid="{00000000-0005-0000-0000-0000B71C0000}"/>
    <cellStyle name="Normal 4 5" xfId="7360" xr:uid="{00000000-0005-0000-0000-0000B81C0000}"/>
    <cellStyle name="Normal 4 5 2" xfId="7361" xr:uid="{00000000-0005-0000-0000-0000B91C0000}"/>
    <cellStyle name="Normal 4 5 3" xfId="7362" xr:uid="{00000000-0005-0000-0000-0000BA1C0000}"/>
    <cellStyle name="Normal 4 6" xfId="7363" xr:uid="{00000000-0005-0000-0000-0000BB1C0000}"/>
    <cellStyle name="Normal 4 7" xfId="7364" xr:uid="{00000000-0005-0000-0000-0000BC1C0000}"/>
    <cellStyle name="Normal 4 8" xfId="7365" xr:uid="{00000000-0005-0000-0000-0000BD1C0000}"/>
    <cellStyle name="Normal 4 9" xfId="7366" xr:uid="{00000000-0005-0000-0000-0000BE1C0000}"/>
    <cellStyle name="Normal 40" xfId="7367" xr:uid="{00000000-0005-0000-0000-0000BF1C0000}"/>
    <cellStyle name="Normal 40 2" xfId="7368" xr:uid="{00000000-0005-0000-0000-0000C01C0000}"/>
    <cellStyle name="Normal 40 2 2" xfId="7369" xr:uid="{00000000-0005-0000-0000-0000C11C0000}"/>
    <cellStyle name="Normal 40 3" xfId="7370" xr:uid="{00000000-0005-0000-0000-0000C21C0000}"/>
    <cellStyle name="Normal 40 4" xfId="7371" xr:uid="{00000000-0005-0000-0000-0000C31C0000}"/>
    <cellStyle name="Normal 41" xfId="7372" xr:uid="{00000000-0005-0000-0000-0000C41C0000}"/>
    <cellStyle name="Normal 41 2" xfId="7373" xr:uid="{00000000-0005-0000-0000-0000C51C0000}"/>
    <cellStyle name="Normal 41 2 2" xfId="7374" xr:uid="{00000000-0005-0000-0000-0000C61C0000}"/>
    <cellStyle name="Normal 41 3" xfId="7375" xr:uid="{00000000-0005-0000-0000-0000C71C0000}"/>
    <cellStyle name="Normal 41 4" xfId="7376" xr:uid="{00000000-0005-0000-0000-0000C81C0000}"/>
    <cellStyle name="Normal 42" xfId="7377" xr:uid="{00000000-0005-0000-0000-0000C91C0000}"/>
    <cellStyle name="Normal 42 2" xfId="7378" xr:uid="{00000000-0005-0000-0000-0000CA1C0000}"/>
    <cellStyle name="Normal 42 3" xfId="7379" xr:uid="{00000000-0005-0000-0000-0000CB1C0000}"/>
    <cellStyle name="Normal 42 3 2" xfId="7380" xr:uid="{00000000-0005-0000-0000-0000CC1C0000}"/>
    <cellStyle name="Normal 42 4" xfId="7381" xr:uid="{00000000-0005-0000-0000-0000CD1C0000}"/>
    <cellStyle name="Normal 42 5" xfId="7382" xr:uid="{00000000-0005-0000-0000-0000CE1C0000}"/>
    <cellStyle name="Normal 43" xfId="7383" xr:uid="{00000000-0005-0000-0000-0000CF1C0000}"/>
    <cellStyle name="Normal 43 2" xfId="7384" xr:uid="{00000000-0005-0000-0000-0000D01C0000}"/>
    <cellStyle name="Normal 43 2 2" xfId="7385" xr:uid="{00000000-0005-0000-0000-0000D11C0000}"/>
    <cellStyle name="Normal 43 3" xfId="7386" xr:uid="{00000000-0005-0000-0000-0000D21C0000}"/>
    <cellStyle name="Normal 43 4" xfId="7387" xr:uid="{00000000-0005-0000-0000-0000D31C0000}"/>
    <cellStyle name="Normal 43 5" xfId="7388" xr:uid="{00000000-0005-0000-0000-0000D41C0000}"/>
    <cellStyle name="Normal 43 6" xfId="7389" xr:uid="{00000000-0005-0000-0000-0000D51C0000}"/>
    <cellStyle name="Normal 43 7" xfId="7390" xr:uid="{00000000-0005-0000-0000-0000D61C0000}"/>
    <cellStyle name="Normal 43 8" xfId="7391" xr:uid="{00000000-0005-0000-0000-0000D71C0000}"/>
    <cellStyle name="Normal 44" xfId="7392" xr:uid="{00000000-0005-0000-0000-0000D81C0000}"/>
    <cellStyle name="Normal 44 2" xfId="7393" xr:uid="{00000000-0005-0000-0000-0000D91C0000}"/>
    <cellStyle name="Normal 44 2 2" xfId="7394" xr:uid="{00000000-0005-0000-0000-0000DA1C0000}"/>
    <cellStyle name="Normal 44 3" xfId="7395" xr:uid="{00000000-0005-0000-0000-0000DB1C0000}"/>
    <cellStyle name="Normal 44 4" xfId="7396" xr:uid="{00000000-0005-0000-0000-0000DC1C0000}"/>
    <cellStyle name="Normal 44 5" xfId="7397" xr:uid="{00000000-0005-0000-0000-0000DD1C0000}"/>
    <cellStyle name="Normal 44 6" xfId="7398" xr:uid="{00000000-0005-0000-0000-0000DE1C0000}"/>
    <cellStyle name="Normal 44 7" xfId="7399" xr:uid="{00000000-0005-0000-0000-0000DF1C0000}"/>
    <cellStyle name="Normal 45" xfId="7400" xr:uid="{00000000-0005-0000-0000-0000E01C0000}"/>
    <cellStyle name="Normal 45 2" xfId="7401" xr:uid="{00000000-0005-0000-0000-0000E11C0000}"/>
    <cellStyle name="Normal 45 2 2" xfId="7402" xr:uid="{00000000-0005-0000-0000-0000E21C0000}"/>
    <cellStyle name="Normal 45 2 2 2" xfId="7403" xr:uid="{00000000-0005-0000-0000-0000E31C0000}"/>
    <cellStyle name="Normal 45 2 3" xfId="7404" xr:uid="{00000000-0005-0000-0000-0000E41C0000}"/>
    <cellStyle name="Normal 45 2 4" xfId="7405" xr:uid="{00000000-0005-0000-0000-0000E51C0000}"/>
    <cellStyle name="Normal 45 3" xfId="7406" xr:uid="{00000000-0005-0000-0000-0000E61C0000}"/>
    <cellStyle name="Normal 45 3 2" xfId="7407" xr:uid="{00000000-0005-0000-0000-0000E71C0000}"/>
    <cellStyle name="Normal 45 4" xfId="7408" xr:uid="{00000000-0005-0000-0000-0000E81C0000}"/>
    <cellStyle name="Normal 45 5" xfId="7409" xr:uid="{00000000-0005-0000-0000-0000E91C0000}"/>
    <cellStyle name="Normal 46" xfId="7410" xr:uid="{00000000-0005-0000-0000-0000EA1C0000}"/>
    <cellStyle name="Normal 46 2" xfId="7411" xr:uid="{00000000-0005-0000-0000-0000EB1C0000}"/>
    <cellStyle name="Normal 46 2 2" xfId="7412" xr:uid="{00000000-0005-0000-0000-0000EC1C0000}"/>
    <cellStyle name="Normal 46 2 2 2" xfId="7413" xr:uid="{00000000-0005-0000-0000-0000ED1C0000}"/>
    <cellStyle name="Normal 46 2 3" xfId="7414" xr:uid="{00000000-0005-0000-0000-0000EE1C0000}"/>
    <cellStyle name="Normal 46 2 4" xfId="7415" xr:uid="{00000000-0005-0000-0000-0000EF1C0000}"/>
    <cellStyle name="Normal 46 3" xfId="7416" xr:uid="{00000000-0005-0000-0000-0000F01C0000}"/>
    <cellStyle name="Normal 46 3 2" xfId="7417" xr:uid="{00000000-0005-0000-0000-0000F11C0000}"/>
    <cellStyle name="Normal 46 4" xfId="7418" xr:uid="{00000000-0005-0000-0000-0000F21C0000}"/>
    <cellStyle name="Normal 46 5" xfId="7419" xr:uid="{00000000-0005-0000-0000-0000F31C0000}"/>
    <cellStyle name="Normal 47" xfId="7420" xr:uid="{00000000-0005-0000-0000-0000F41C0000}"/>
    <cellStyle name="Normal 47 2" xfId="7421" xr:uid="{00000000-0005-0000-0000-0000F51C0000}"/>
    <cellStyle name="Normal 47 2 2" xfId="7422" xr:uid="{00000000-0005-0000-0000-0000F61C0000}"/>
    <cellStyle name="Normal 47 3" xfId="7423" xr:uid="{00000000-0005-0000-0000-0000F71C0000}"/>
    <cellStyle name="Normal 47 4" xfId="7424" xr:uid="{00000000-0005-0000-0000-0000F81C0000}"/>
    <cellStyle name="Normal 48" xfId="7425" xr:uid="{00000000-0005-0000-0000-0000F91C0000}"/>
    <cellStyle name="Normal 48 2" xfId="7426" xr:uid="{00000000-0005-0000-0000-0000FA1C0000}"/>
    <cellStyle name="Normal 48 2 2" xfId="7427" xr:uid="{00000000-0005-0000-0000-0000FB1C0000}"/>
    <cellStyle name="Normal 48 3" xfId="7428" xr:uid="{00000000-0005-0000-0000-0000FC1C0000}"/>
    <cellStyle name="Normal 48 4" xfId="7429" xr:uid="{00000000-0005-0000-0000-0000FD1C0000}"/>
    <cellStyle name="Normal 48 5" xfId="7430" xr:uid="{00000000-0005-0000-0000-0000FE1C0000}"/>
    <cellStyle name="Normal 48 6" xfId="7431" xr:uid="{00000000-0005-0000-0000-0000FF1C0000}"/>
    <cellStyle name="Normal 48 7" xfId="7432" xr:uid="{00000000-0005-0000-0000-0000001D0000}"/>
    <cellStyle name="Normal 49" xfId="7433" xr:uid="{00000000-0005-0000-0000-0000011D0000}"/>
    <cellStyle name="Normal 49 2" xfId="7434" xr:uid="{00000000-0005-0000-0000-0000021D0000}"/>
    <cellStyle name="Normal 49 2 2" xfId="7435" xr:uid="{00000000-0005-0000-0000-0000031D0000}"/>
    <cellStyle name="Normal 49 3" xfId="7436" xr:uid="{00000000-0005-0000-0000-0000041D0000}"/>
    <cellStyle name="Normal 49 4" xfId="7437" xr:uid="{00000000-0005-0000-0000-0000051D0000}"/>
    <cellStyle name="Normal 49 5" xfId="7438" xr:uid="{00000000-0005-0000-0000-0000061D0000}"/>
    <cellStyle name="Normal 49 6" xfId="7439" xr:uid="{00000000-0005-0000-0000-0000071D0000}"/>
    <cellStyle name="Normal 49 7" xfId="7440" xr:uid="{00000000-0005-0000-0000-0000081D0000}"/>
    <cellStyle name="Normal 5" xfId="7441" xr:uid="{00000000-0005-0000-0000-0000091D0000}"/>
    <cellStyle name="Normal 5 10" xfId="7442" xr:uid="{00000000-0005-0000-0000-00000A1D0000}"/>
    <cellStyle name="Normal 5 11" xfId="7443" xr:uid="{00000000-0005-0000-0000-00000B1D0000}"/>
    <cellStyle name="Normal 5 12" xfId="7444" xr:uid="{00000000-0005-0000-0000-00000C1D0000}"/>
    <cellStyle name="Normal 5 12 2" xfId="7445" xr:uid="{00000000-0005-0000-0000-00000D1D0000}"/>
    <cellStyle name="Normal 5 13" xfId="7446" xr:uid="{00000000-0005-0000-0000-00000E1D0000}"/>
    <cellStyle name="Normal 5 14" xfId="7447" xr:uid="{00000000-0005-0000-0000-00000F1D0000}"/>
    <cellStyle name="Normal 5 2" xfId="7448" xr:uid="{00000000-0005-0000-0000-0000101D0000}"/>
    <cellStyle name="Normal 5 2 2" xfId="7449" xr:uid="{00000000-0005-0000-0000-0000111D0000}"/>
    <cellStyle name="Normal 5 2 2 2" xfId="7450" xr:uid="{00000000-0005-0000-0000-0000121D0000}"/>
    <cellStyle name="Normal 5 2 3" xfId="7451" xr:uid="{00000000-0005-0000-0000-0000131D0000}"/>
    <cellStyle name="Normal 5 2 3 2" xfId="7452" xr:uid="{00000000-0005-0000-0000-0000141D0000}"/>
    <cellStyle name="Normal 5 2 4" xfId="7453" xr:uid="{00000000-0005-0000-0000-0000151D0000}"/>
    <cellStyle name="Normal 5 2 5" xfId="7454" xr:uid="{00000000-0005-0000-0000-0000161D0000}"/>
    <cellStyle name="Normal 5 2 5 2" xfId="7455" xr:uid="{00000000-0005-0000-0000-0000171D0000}"/>
    <cellStyle name="Normal 5 2 6" xfId="7456" xr:uid="{00000000-0005-0000-0000-0000181D0000}"/>
    <cellStyle name="Normal 5 2 7" xfId="7457" xr:uid="{00000000-0005-0000-0000-0000191D0000}"/>
    <cellStyle name="Normal 5 3" xfId="7458" xr:uid="{00000000-0005-0000-0000-00001A1D0000}"/>
    <cellStyle name="Normal 5 3 2" xfId="7459" xr:uid="{00000000-0005-0000-0000-00001B1D0000}"/>
    <cellStyle name="Normal 5 3 2 2" xfId="7460" xr:uid="{00000000-0005-0000-0000-00001C1D0000}"/>
    <cellStyle name="Normal 5 3 2 2 2" xfId="7461" xr:uid="{00000000-0005-0000-0000-00001D1D0000}"/>
    <cellStyle name="Normal 5 3 2 3" xfId="7462" xr:uid="{00000000-0005-0000-0000-00001E1D0000}"/>
    <cellStyle name="Normal 5 3 2 4" xfId="7463" xr:uid="{00000000-0005-0000-0000-00001F1D0000}"/>
    <cellStyle name="Normal 5 3 3" xfId="7464" xr:uid="{00000000-0005-0000-0000-0000201D0000}"/>
    <cellStyle name="Normal 5 3 3 2" xfId="7465" xr:uid="{00000000-0005-0000-0000-0000211D0000}"/>
    <cellStyle name="Normal 5 3 4" xfId="7466" xr:uid="{00000000-0005-0000-0000-0000221D0000}"/>
    <cellStyle name="Normal 5 3 5" xfId="7467" xr:uid="{00000000-0005-0000-0000-0000231D0000}"/>
    <cellStyle name="Normal 5 3 6" xfId="7468" xr:uid="{00000000-0005-0000-0000-0000241D0000}"/>
    <cellStyle name="Normal 5 3 7" xfId="7469" xr:uid="{00000000-0005-0000-0000-0000251D0000}"/>
    <cellStyle name="Normal 5 4" xfId="7470" xr:uid="{00000000-0005-0000-0000-0000261D0000}"/>
    <cellStyle name="Normal 5 4 2" xfId="7471" xr:uid="{00000000-0005-0000-0000-0000271D0000}"/>
    <cellStyle name="Normal 5 4 2 2" xfId="7472" xr:uid="{00000000-0005-0000-0000-0000281D0000}"/>
    <cellStyle name="Normal 5 4 3" xfId="7473" xr:uid="{00000000-0005-0000-0000-0000291D0000}"/>
    <cellStyle name="Normal 5 4 4" xfId="7474" xr:uid="{00000000-0005-0000-0000-00002A1D0000}"/>
    <cellStyle name="Normal 5 4 5" xfId="7475" xr:uid="{00000000-0005-0000-0000-00002B1D0000}"/>
    <cellStyle name="Normal 5 5" xfId="7476" xr:uid="{00000000-0005-0000-0000-00002C1D0000}"/>
    <cellStyle name="Normal 5 5 2" xfId="7477" xr:uid="{00000000-0005-0000-0000-00002D1D0000}"/>
    <cellStyle name="Normal 5 5 2 2" xfId="7478" xr:uid="{00000000-0005-0000-0000-00002E1D0000}"/>
    <cellStyle name="Normal 5 5 3" xfId="7479" xr:uid="{00000000-0005-0000-0000-00002F1D0000}"/>
    <cellStyle name="Normal 5 5 4" xfId="7480" xr:uid="{00000000-0005-0000-0000-0000301D0000}"/>
    <cellStyle name="Normal 5 5 5" xfId="7481" xr:uid="{00000000-0005-0000-0000-0000311D0000}"/>
    <cellStyle name="Normal 5 6" xfId="7482" xr:uid="{00000000-0005-0000-0000-0000321D0000}"/>
    <cellStyle name="Normal 5 6 2" xfId="7483" xr:uid="{00000000-0005-0000-0000-0000331D0000}"/>
    <cellStyle name="Normal 5 6 2 2" xfId="7484" xr:uid="{00000000-0005-0000-0000-0000341D0000}"/>
    <cellStyle name="Normal 5 6 3" xfId="7485" xr:uid="{00000000-0005-0000-0000-0000351D0000}"/>
    <cellStyle name="Normal 5 6 4" xfId="7486" xr:uid="{00000000-0005-0000-0000-0000361D0000}"/>
    <cellStyle name="Normal 5 7" xfId="7487" xr:uid="{00000000-0005-0000-0000-0000371D0000}"/>
    <cellStyle name="Normal 5 7 2" xfId="7488" xr:uid="{00000000-0005-0000-0000-0000381D0000}"/>
    <cellStyle name="Normal 5 7 2 2" xfId="7489" xr:uid="{00000000-0005-0000-0000-0000391D0000}"/>
    <cellStyle name="Normal 5 7 3" xfId="7490" xr:uid="{00000000-0005-0000-0000-00003A1D0000}"/>
    <cellStyle name="Normal 5 7 4" xfId="7491" xr:uid="{00000000-0005-0000-0000-00003B1D0000}"/>
    <cellStyle name="Normal 5 8" xfId="7492" xr:uid="{00000000-0005-0000-0000-00003C1D0000}"/>
    <cellStyle name="Normal 5 9" xfId="7493" xr:uid="{00000000-0005-0000-0000-00003D1D0000}"/>
    <cellStyle name="Normal 5_20091215 Pinjaman RKAP 2010-COD-8%-091215-triwulanan2" xfId="7494" xr:uid="{00000000-0005-0000-0000-00003E1D0000}"/>
    <cellStyle name="Normal 50" xfId="7495" xr:uid="{00000000-0005-0000-0000-00003F1D0000}"/>
    <cellStyle name="Normal 50 2" xfId="7496" xr:uid="{00000000-0005-0000-0000-0000401D0000}"/>
    <cellStyle name="Normal 50 2 2" xfId="7497" xr:uid="{00000000-0005-0000-0000-0000411D0000}"/>
    <cellStyle name="Normal 50 3" xfId="7498" xr:uid="{00000000-0005-0000-0000-0000421D0000}"/>
    <cellStyle name="Normal 50 4" xfId="7499" xr:uid="{00000000-0005-0000-0000-0000431D0000}"/>
    <cellStyle name="Normal 51" xfId="7500" xr:uid="{00000000-0005-0000-0000-0000441D0000}"/>
    <cellStyle name="Normal 51 2" xfId="7501" xr:uid="{00000000-0005-0000-0000-0000451D0000}"/>
    <cellStyle name="Normal 51 2 2" xfId="7502" xr:uid="{00000000-0005-0000-0000-0000461D0000}"/>
    <cellStyle name="Normal 51 3" xfId="7503" xr:uid="{00000000-0005-0000-0000-0000471D0000}"/>
    <cellStyle name="Normal 51 4" xfId="7504" xr:uid="{00000000-0005-0000-0000-0000481D0000}"/>
    <cellStyle name="Normal 52" xfId="7505" xr:uid="{00000000-0005-0000-0000-0000491D0000}"/>
    <cellStyle name="Normal 52 2" xfId="7506" xr:uid="{00000000-0005-0000-0000-00004A1D0000}"/>
    <cellStyle name="Normal 52 2 2" xfId="7507" xr:uid="{00000000-0005-0000-0000-00004B1D0000}"/>
    <cellStyle name="Normal 52 3" xfId="7508" xr:uid="{00000000-0005-0000-0000-00004C1D0000}"/>
    <cellStyle name="Normal 52 4" xfId="7509" xr:uid="{00000000-0005-0000-0000-00004D1D0000}"/>
    <cellStyle name="Normal 52 5" xfId="7510" xr:uid="{00000000-0005-0000-0000-00004E1D0000}"/>
    <cellStyle name="Normal 52 6" xfId="7511" xr:uid="{00000000-0005-0000-0000-00004F1D0000}"/>
    <cellStyle name="Normal 52 7" xfId="7512" xr:uid="{00000000-0005-0000-0000-0000501D0000}"/>
    <cellStyle name="Normal 53" xfId="7513" xr:uid="{00000000-0005-0000-0000-0000511D0000}"/>
    <cellStyle name="Normal 53 2" xfId="7514" xr:uid="{00000000-0005-0000-0000-0000521D0000}"/>
    <cellStyle name="Normal 53 2 2" xfId="7515" xr:uid="{00000000-0005-0000-0000-0000531D0000}"/>
    <cellStyle name="Normal 53 3" xfId="7516" xr:uid="{00000000-0005-0000-0000-0000541D0000}"/>
    <cellStyle name="Normal 53 4" xfId="7517" xr:uid="{00000000-0005-0000-0000-0000551D0000}"/>
    <cellStyle name="Normal 54" xfId="7518" xr:uid="{00000000-0005-0000-0000-0000561D0000}"/>
    <cellStyle name="Normal 54 2" xfId="7519" xr:uid="{00000000-0005-0000-0000-0000571D0000}"/>
    <cellStyle name="Normal 54 2 2" xfId="7520" xr:uid="{00000000-0005-0000-0000-0000581D0000}"/>
    <cellStyle name="Normal 54 3" xfId="7521" xr:uid="{00000000-0005-0000-0000-0000591D0000}"/>
    <cellStyle name="Normal 54 4" xfId="7522" xr:uid="{00000000-0005-0000-0000-00005A1D0000}"/>
    <cellStyle name="Normal 55" xfId="7523" xr:uid="{00000000-0005-0000-0000-00005B1D0000}"/>
    <cellStyle name="Normal 55 2" xfId="7524" xr:uid="{00000000-0005-0000-0000-00005C1D0000}"/>
    <cellStyle name="Normal 55 2 2" xfId="7525" xr:uid="{00000000-0005-0000-0000-00005D1D0000}"/>
    <cellStyle name="Normal 55 3" xfId="7526" xr:uid="{00000000-0005-0000-0000-00005E1D0000}"/>
    <cellStyle name="Normal 55 4" xfId="7527" xr:uid="{00000000-0005-0000-0000-00005F1D0000}"/>
    <cellStyle name="Normal 55 5" xfId="7528" xr:uid="{00000000-0005-0000-0000-0000601D0000}"/>
    <cellStyle name="Normal 55 6" xfId="7529" xr:uid="{00000000-0005-0000-0000-0000611D0000}"/>
    <cellStyle name="Normal 55 7" xfId="7530" xr:uid="{00000000-0005-0000-0000-0000621D0000}"/>
    <cellStyle name="Normal 55 8" xfId="7531" xr:uid="{00000000-0005-0000-0000-0000631D0000}"/>
    <cellStyle name="Normal 56" xfId="7532" xr:uid="{00000000-0005-0000-0000-0000641D0000}"/>
    <cellStyle name="Normal 56 2" xfId="7533" xr:uid="{00000000-0005-0000-0000-0000651D0000}"/>
    <cellStyle name="Normal 56 2 2" xfId="7534" xr:uid="{00000000-0005-0000-0000-0000661D0000}"/>
    <cellStyle name="Normal 56 3" xfId="7535" xr:uid="{00000000-0005-0000-0000-0000671D0000}"/>
    <cellStyle name="Normal 56 4" xfId="7536" xr:uid="{00000000-0005-0000-0000-0000681D0000}"/>
    <cellStyle name="Normal 57" xfId="7537" xr:uid="{00000000-0005-0000-0000-0000691D0000}"/>
    <cellStyle name="Normal 57 2" xfId="7538" xr:uid="{00000000-0005-0000-0000-00006A1D0000}"/>
    <cellStyle name="Normal 57 2 2" xfId="7539" xr:uid="{00000000-0005-0000-0000-00006B1D0000}"/>
    <cellStyle name="Normal 57 2 2 2" xfId="7540" xr:uid="{00000000-0005-0000-0000-00006C1D0000}"/>
    <cellStyle name="Normal 57 2 3" xfId="7541" xr:uid="{00000000-0005-0000-0000-00006D1D0000}"/>
    <cellStyle name="Normal 57 2 4" xfId="7542" xr:uid="{00000000-0005-0000-0000-00006E1D0000}"/>
    <cellStyle name="Normal 57 3" xfId="7543" xr:uid="{00000000-0005-0000-0000-00006F1D0000}"/>
    <cellStyle name="Normal 57 3 2" xfId="7544" xr:uid="{00000000-0005-0000-0000-0000701D0000}"/>
    <cellStyle name="Normal 57 4" xfId="7545" xr:uid="{00000000-0005-0000-0000-0000711D0000}"/>
    <cellStyle name="Normal 57 5" xfId="7546" xr:uid="{00000000-0005-0000-0000-0000721D0000}"/>
    <cellStyle name="Normal 58" xfId="7547" xr:uid="{00000000-0005-0000-0000-0000731D0000}"/>
    <cellStyle name="Normal 58 2" xfId="7548" xr:uid="{00000000-0005-0000-0000-0000741D0000}"/>
    <cellStyle name="Normal 58 2 2" xfId="7549" xr:uid="{00000000-0005-0000-0000-0000751D0000}"/>
    <cellStyle name="Normal 58 2 2 2" xfId="7550" xr:uid="{00000000-0005-0000-0000-0000761D0000}"/>
    <cellStyle name="Normal 58 2 3" xfId="7551" xr:uid="{00000000-0005-0000-0000-0000771D0000}"/>
    <cellStyle name="Normal 58 2 4" xfId="7552" xr:uid="{00000000-0005-0000-0000-0000781D0000}"/>
    <cellStyle name="Normal 58 3" xfId="7553" xr:uid="{00000000-0005-0000-0000-0000791D0000}"/>
    <cellStyle name="Normal 58 3 2" xfId="7554" xr:uid="{00000000-0005-0000-0000-00007A1D0000}"/>
    <cellStyle name="Normal 58 4" xfId="7555" xr:uid="{00000000-0005-0000-0000-00007B1D0000}"/>
    <cellStyle name="Normal 58 5" xfId="7556" xr:uid="{00000000-0005-0000-0000-00007C1D0000}"/>
    <cellStyle name="Normal 58 6" xfId="7557" xr:uid="{00000000-0005-0000-0000-00007D1D0000}"/>
    <cellStyle name="Normal 58 7" xfId="7558" xr:uid="{00000000-0005-0000-0000-00007E1D0000}"/>
    <cellStyle name="Normal 59" xfId="7559" xr:uid="{00000000-0005-0000-0000-00007F1D0000}"/>
    <cellStyle name="Normal 59 2" xfId="7560" xr:uid="{00000000-0005-0000-0000-0000801D0000}"/>
    <cellStyle name="Normal 59 2 2" xfId="7561" xr:uid="{00000000-0005-0000-0000-0000811D0000}"/>
    <cellStyle name="Normal 59 2 2 2" xfId="7562" xr:uid="{00000000-0005-0000-0000-0000821D0000}"/>
    <cellStyle name="Normal 59 2 3" xfId="7563" xr:uid="{00000000-0005-0000-0000-0000831D0000}"/>
    <cellStyle name="Normal 59 2 4" xfId="7564" xr:uid="{00000000-0005-0000-0000-0000841D0000}"/>
    <cellStyle name="Normal 59 3" xfId="7565" xr:uid="{00000000-0005-0000-0000-0000851D0000}"/>
    <cellStyle name="Normal 59 3 2" xfId="7566" xr:uid="{00000000-0005-0000-0000-0000861D0000}"/>
    <cellStyle name="Normal 59 4" xfId="7567" xr:uid="{00000000-0005-0000-0000-0000871D0000}"/>
    <cellStyle name="Normal 59 5" xfId="7568" xr:uid="{00000000-0005-0000-0000-0000881D0000}"/>
    <cellStyle name="Normal 59 6" xfId="7569" xr:uid="{00000000-0005-0000-0000-0000891D0000}"/>
    <cellStyle name="Normal 59 7" xfId="7570" xr:uid="{00000000-0005-0000-0000-00008A1D0000}"/>
    <cellStyle name="Normal 6" xfId="7571" xr:uid="{00000000-0005-0000-0000-00008B1D0000}"/>
    <cellStyle name="Normal 6 10" xfId="7572" xr:uid="{00000000-0005-0000-0000-00008C1D0000}"/>
    <cellStyle name="Normal 6 10 2" xfId="7573" xr:uid="{00000000-0005-0000-0000-00008D1D0000}"/>
    <cellStyle name="Normal 6 10 2 2" xfId="7574" xr:uid="{00000000-0005-0000-0000-00008E1D0000}"/>
    <cellStyle name="Normal 6 10 3" xfId="7575" xr:uid="{00000000-0005-0000-0000-00008F1D0000}"/>
    <cellStyle name="Normal 6 10 4" xfId="7576" xr:uid="{00000000-0005-0000-0000-0000901D0000}"/>
    <cellStyle name="Normal 6 11" xfId="7577" xr:uid="{00000000-0005-0000-0000-0000911D0000}"/>
    <cellStyle name="Normal 6 11 2" xfId="7578" xr:uid="{00000000-0005-0000-0000-0000921D0000}"/>
    <cellStyle name="Normal 6 12" xfId="7579" xr:uid="{00000000-0005-0000-0000-0000931D0000}"/>
    <cellStyle name="Normal 6 2" xfId="7580" xr:uid="{00000000-0005-0000-0000-0000941D0000}"/>
    <cellStyle name="Normal 6 2 2" xfId="7581" xr:uid="{00000000-0005-0000-0000-0000951D0000}"/>
    <cellStyle name="Normal 6 2 2 2" xfId="7582" xr:uid="{00000000-0005-0000-0000-0000961D0000}"/>
    <cellStyle name="Normal 6 2 2 2 2" xfId="7583" xr:uid="{00000000-0005-0000-0000-0000971D0000}"/>
    <cellStyle name="Normal 6 2 2 3" xfId="7584" xr:uid="{00000000-0005-0000-0000-0000981D0000}"/>
    <cellStyle name="Normal 6 2 2 3 2" xfId="7585" xr:uid="{00000000-0005-0000-0000-0000991D0000}"/>
    <cellStyle name="Normal 6 2 2 4" xfId="7586" xr:uid="{00000000-0005-0000-0000-00009A1D0000}"/>
    <cellStyle name="Normal 6 2 2 5" xfId="7587" xr:uid="{00000000-0005-0000-0000-00009B1D0000}"/>
    <cellStyle name="Normal 6 2 3" xfId="7588" xr:uid="{00000000-0005-0000-0000-00009C1D0000}"/>
    <cellStyle name="Normal 6 2 4" xfId="7589" xr:uid="{00000000-0005-0000-0000-00009D1D0000}"/>
    <cellStyle name="Normal 6 2 4 2" xfId="7590" xr:uid="{00000000-0005-0000-0000-00009E1D0000}"/>
    <cellStyle name="Normal 6 3" xfId="7591" xr:uid="{00000000-0005-0000-0000-00009F1D0000}"/>
    <cellStyle name="Normal 6 3 2" xfId="7592" xr:uid="{00000000-0005-0000-0000-0000A01D0000}"/>
    <cellStyle name="Normal 6 3 2 2" xfId="7593" xr:uid="{00000000-0005-0000-0000-0000A11D0000}"/>
    <cellStyle name="Normal 6 3 3" xfId="7594" xr:uid="{00000000-0005-0000-0000-0000A21D0000}"/>
    <cellStyle name="Normal 6 3 4" xfId="7595" xr:uid="{00000000-0005-0000-0000-0000A31D0000}"/>
    <cellStyle name="Normal 6 3 5" xfId="7596" xr:uid="{00000000-0005-0000-0000-0000A41D0000}"/>
    <cellStyle name="Normal 6 4" xfId="7597" xr:uid="{00000000-0005-0000-0000-0000A51D0000}"/>
    <cellStyle name="Normal 6 4 2" xfId="7598" xr:uid="{00000000-0005-0000-0000-0000A61D0000}"/>
    <cellStyle name="Normal 6 4 2 2" xfId="7599" xr:uid="{00000000-0005-0000-0000-0000A71D0000}"/>
    <cellStyle name="Normal 6 4 3" xfId="7600" xr:uid="{00000000-0005-0000-0000-0000A81D0000}"/>
    <cellStyle name="Normal 6 4 4" xfId="7601" xr:uid="{00000000-0005-0000-0000-0000A91D0000}"/>
    <cellStyle name="Normal 6 4 5" xfId="7602" xr:uid="{00000000-0005-0000-0000-0000AA1D0000}"/>
    <cellStyle name="Normal 6 5" xfId="7603" xr:uid="{00000000-0005-0000-0000-0000AB1D0000}"/>
    <cellStyle name="Normal 6 5 2" xfId="7604" xr:uid="{00000000-0005-0000-0000-0000AC1D0000}"/>
    <cellStyle name="Normal 6 5 2 2" xfId="7605" xr:uid="{00000000-0005-0000-0000-0000AD1D0000}"/>
    <cellStyle name="Normal 6 5 3" xfId="7606" xr:uid="{00000000-0005-0000-0000-0000AE1D0000}"/>
    <cellStyle name="Normal 6 5 4" xfId="7607" xr:uid="{00000000-0005-0000-0000-0000AF1D0000}"/>
    <cellStyle name="Normal 6 5 5" xfId="7608" xr:uid="{00000000-0005-0000-0000-0000B01D0000}"/>
    <cellStyle name="Normal 6 6" xfId="7609" xr:uid="{00000000-0005-0000-0000-0000B11D0000}"/>
    <cellStyle name="Normal 6 6 2" xfId="7610" xr:uid="{00000000-0005-0000-0000-0000B21D0000}"/>
    <cellStyle name="Normal 6 6 2 2" xfId="7611" xr:uid="{00000000-0005-0000-0000-0000B31D0000}"/>
    <cellStyle name="Normal 6 6 3" xfId="7612" xr:uid="{00000000-0005-0000-0000-0000B41D0000}"/>
    <cellStyle name="Normal 6 6 4" xfId="7613" xr:uid="{00000000-0005-0000-0000-0000B51D0000}"/>
    <cellStyle name="Normal 6 7" xfId="7614" xr:uid="{00000000-0005-0000-0000-0000B61D0000}"/>
    <cellStyle name="Normal 6 8" xfId="7615" xr:uid="{00000000-0005-0000-0000-0000B71D0000}"/>
    <cellStyle name="Normal 6 9" xfId="7616" xr:uid="{00000000-0005-0000-0000-0000B81D0000}"/>
    <cellStyle name="Normal 6_APBN Rekap (Jakarta24Sep) (2)" xfId="7617" xr:uid="{00000000-0005-0000-0000-0000B91D0000}"/>
    <cellStyle name="Normal 60" xfId="7618" xr:uid="{00000000-0005-0000-0000-0000BA1D0000}"/>
    <cellStyle name="Normal 60 2" xfId="7619" xr:uid="{00000000-0005-0000-0000-0000BB1D0000}"/>
    <cellStyle name="Normal 60 2 2" xfId="7620" xr:uid="{00000000-0005-0000-0000-0000BC1D0000}"/>
    <cellStyle name="Normal 60 2 2 2" xfId="7621" xr:uid="{00000000-0005-0000-0000-0000BD1D0000}"/>
    <cellStyle name="Normal 60 2 3" xfId="7622" xr:uid="{00000000-0005-0000-0000-0000BE1D0000}"/>
    <cellStyle name="Normal 60 2 4" xfId="7623" xr:uid="{00000000-0005-0000-0000-0000BF1D0000}"/>
    <cellStyle name="Normal 60 3" xfId="7624" xr:uid="{00000000-0005-0000-0000-0000C01D0000}"/>
    <cellStyle name="Normal 60 3 2" xfId="7625" xr:uid="{00000000-0005-0000-0000-0000C11D0000}"/>
    <cellStyle name="Normal 60 4" xfId="7626" xr:uid="{00000000-0005-0000-0000-0000C21D0000}"/>
    <cellStyle name="Normal 60 5" xfId="7627" xr:uid="{00000000-0005-0000-0000-0000C31D0000}"/>
    <cellStyle name="Normal 61" xfId="7628" xr:uid="{00000000-0005-0000-0000-0000C41D0000}"/>
    <cellStyle name="Normal 61 2" xfId="7629" xr:uid="{00000000-0005-0000-0000-0000C51D0000}"/>
    <cellStyle name="Normal 61 2 2" xfId="7630" xr:uid="{00000000-0005-0000-0000-0000C61D0000}"/>
    <cellStyle name="Normal 61 3" xfId="7631" xr:uid="{00000000-0005-0000-0000-0000C71D0000}"/>
    <cellStyle name="Normal 61 4" xfId="7632" xr:uid="{00000000-0005-0000-0000-0000C81D0000}"/>
    <cellStyle name="Normal 62" xfId="7633" xr:uid="{00000000-0005-0000-0000-0000C91D0000}"/>
    <cellStyle name="Normal 62 2" xfId="7634" xr:uid="{00000000-0005-0000-0000-0000CA1D0000}"/>
    <cellStyle name="Normal 62 2 2" xfId="7635" xr:uid="{00000000-0005-0000-0000-0000CB1D0000}"/>
    <cellStyle name="Normal 62 3" xfId="7636" xr:uid="{00000000-0005-0000-0000-0000CC1D0000}"/>
    <cellStyle name="Normal 62 4" xfId="7637" xr:uid="{00000000-0005-0000-0000-0000CD1D0000}"/>
    <cellStyle name="Normal 62 5" xfId="7638" xr:uid="{00000000-0005-0000-0000-0000CE1D0000}"/>
    <cellStyle name="Normal 62 6" xfId="7639" xr:uid="{00000000-0005-0000-0000-0000CF1D0000}"/>
    <cellStyle name="Normal 62 7" xfId="7640" xr:uid="{00000000-0005-0000-0000-0000D01D0000}"/>
    <cellStyle name="Normal 63" xfId="7641" xr:uid="{00000000-0005-0000-0000-0000D11D0000}"/>
    <cellStyle name="Normal 63 2" xfId="7642" xr:uid="{00000000-0005-0000-0000-0000D21D0000}"/>
    <cellStyle name="Normal 63 2 2" xfId="7643" xr:uid="{00000000-0005-0000-0000-0000D31D0000}"/>
    <cellStyle name="Normal 63 3" xfId="7644" xr:uid="{00000000-0005-0000-0000-0000D41D0000}"/>
    <cellStyle name="Normal 63 4" xfId="7645" xr:uid="{00000000-0005-0000-0000-0000D51D0000}"/>
    <cellStyle name="Normal 63 5" xfId="7646" xr:uid="{00000000-0005-0000-0000-0000D61D0000}"/>
    <cellStyle name="Normal 63 6" xfId="7647" xr:uid="{00000000-0005-0000-0000-0000D71D0000}"/>
    <cellStyle name="Normal 63 7" xfId="7648" xr:uid="{00000000-0005-0000-0000-0000D81D0000}"/>
    <cellStyle name="Normal 64" xfId="7649" xr:uid="{00000000-0005-0000-0000-0000D91D0000}"/>
    <cellStyle name="Normal 64 2" xfId="7650" xr:uid="{00000000-0005-0000-0000-0000DA1D0000}"/>
    <cellStyle name="Normal 64 2 2" xfId="7651" xr:uid="{00000000-0005-0000-0000-0000DB1D0000}"/>
    <cellStyle name="Normal 64 3" xfId="7652" xr:uid="{00000000-0005-0000-0000-0000DC1D0000}"/>
    <cellStyle name="Normal 64 4" xfId="7653" xr:uid="{00000000-0005-0000-0000-0000DD1D0000}"/>
    <cellStyle name="Normal 64 5" xfId="7654" xr:uid="{00000000-0005-0000-0000-0000DE1D0000}"/>
    <cellStyle name="Normal 64 6" xfId="7655" xr:uid="{00000000-0005-0000-0000-0000DF1D0000}"/>
    <cellStyle name="Normal 64 7" xfId="7656" xr:uid="{00000000-0005-0000-0000-0000E01D0000}"/>
    <cellStyle name="Normal 65" xfId="7657" xr:uid="{00000000-0005-0000-0000-0000E11D0000}"/>
    <cellStyle name="Normal 65 2" xfId="7658" xr:uid="{00000000-0005-0000-0000-0000E21D0000}"/>
    <cellStyle name="Normal 65 2 2" xfId="7659" xr:uid="{00000000-0005-0000-0000-0000E31D0000}"/>
    <cellStyle name="Normal 65 3" xfId="7660" xr:uid="{00000000-0005-0000-0000-0000E41D0000}"/>
    <cellStyle name="Normal 65 4" xfId="7661" xr:uid="{00000000-0005-0000-0000-0000E51D0000}"/>
    <cellStyle name="Normal 66" xfId="7662" xr:uid="{00000000-0005-0000-0000-0000E61D0000}"/>
    <cellStyle name="Normal 66 2" xfId="7663" xr:uid="{00000000-0005-0000-0000-0000E71D0000}"/>
    <cellStyle name="Normal 66 2 2" xfId="7664" xr:uid="{00000000-0005-0000-0000-0000E81D0000}"/>
    <cellStyle name="Normal 66 3" xfId="7665" xr:uid="{00000000-0005-0000-0000-0000E91D0000}"/>
    <cellStyle name="Normal 66 4" xfId="7666" xr:uid="{00000000-0005-0000-0000-0000EA1D0000}"/>
    <cellStyle name="Normal 67" xfId="7667" xr:uid="{00000000-0005-0000-0000-0000EB1D0000}"/>
    <cellStyle name="Normal 67 2" xfId="7668" xr:uid="{00000000-0005-0000-0000-0000EC1D0000}"/>
    <cellStyle name="Normal 67 2 2" xfId="7669" xr:uid="{00000000-0005-0000-0000-0000ED1D0000}"/>
    <cellStyle name="Normal 67 3" xfId="7670" xr:uid="{00000000-0005-0000-0000-0000EE1D0000}"/>
    <cellStyle name="Normal 67 4" xfId="7671" xr:uid="{00000000-0005-0000-0000-0000EF1D0000}"/>
    <cellStyle name="Normal 68" xfId="7672" xr:uid="{00000000-0005-0000-0000-0000F01D0000}"/>
    <cellStyle name="Normal 68 2" xfId="7673" xr:uid="{00000000-0005-0000-0000-0000F11D0000}"/>
    <cellStyle name="Normal 68 2 2" xfId="7674" xr:uid="{00000000-0005-0000-0000-0000F21D0000}"/>
    <cellStyle name="Normal 68 3" xfId="7675" xr:uid="{00000000-0005-0000-0000-0000F31D0000}"/>
    <cellStyle name="Normal 68 4" xfId="7676" xr:uid="{00000000-0005-0000-0000-0000F41D0000}"/>
    <cellStyle name="Normal 69" xfId="7677" xr:uid="{00000000-0005-0000-0000-0000F51D0000}"/>
    <cellStyle name="Normal 69 2" xfId="7678" xr:uid="{00000000-0005-0000-0000-0000F61D0000}"/>
    <cellStyle name="Normal 69 2 2" xfId="7679" xr:uid="{00000000-0005-0000-0000-0000F71D0000}"/>
    <cellStyle name="Normal 69 3" xfId="7680" xr:uid="{00000000-0005-0000-0000-0000F81D0000}"/>
    <cellStyle name="Normal 69 4" xfId="7681" xr:uid="{00000000-0005-0000-0000-0000F91D0000}"/>
    <cellStyle name="Normal 7" xfId="7682" xr:uid="{00000000-0005-0000-0000-0000FA1D0000}"/>
    <cellStyle name="Normal 7 10" xfId="7683" xr:uid="{00000000-0005-0000-0000-0000FB1D0000}"/>
    <cellStyle name="Normal 7 11" xfId="7684" xr:uid="{00000000-0005-0000-0000-0000FC1D0000}"/>
    <cellStyle name="Normal 7 12" xfId="7685" xr:uid="{00000000-0005-0000-0000-0000FD1D0000}"/>
    <cellStyle name="Normal 7 2" xfId="7686" xr:uid="{00000000-0005-0000-0000-0000FE1D0000}"/>
    <cellStyle name="Normal 7 2 2" xfId="7687" xr:uid="{00000000-0005-0000-0000-0000FF1D0000}"/>
    <cellStyle name="Normal 7 2 2 2" xfId="7688" xr:uid="{00000000-0005-0000-0000-0000001E0000}"/>
    <cellStyle name="Normal 7 2 2 2 2" xfId="7689" xr:uid="{00000000-0005-0000-0000-0000011E0000}"/>
    <cellStyle name="Normal 7 2 2 3" xfId="7690" xr:uid="{00000000-0005-0000-0000-0000021E0000}"/>
    <cellStyle name="Normal 7 2 2 3 2" xfId="7691" xr:uid="{00000000-0005-0000-0000-0000031E0000}"/>
    <cellStyle name="Normal 7 2 2 4" xfId="7692" xr:uid="{00000000-0005-0000-0000-0000041E0000}"/>
    <cellStyle name="Normal 7 2 2 5" xfId="7693" xr:uid="{00000000-0005-0000-0000-0000051E0000}"/>
    <cellStyle name="Normal 7 2 3" xfId="7694" xr:uid="{00000000-0005-0000-0000-0000061E0000}"/>
    <cellStyle name="Normal 7 2 4" xfId="7695" xr:uid="{00000000-0005-0000-0000-0000071E0000}"/>
    <cellStyle name="Normal 7 2 4 2" xfId="7696" xr:uid="{00000000-0005-0000-0000-0000081E0000}"/>
    <cellStyle name="Normal 7 3" xfId="7697" xr:uid="{00000000-0005-0000-0000-0000091E0000}"/>
    <cellStyle name="Normal 7 3 2" xfId="7698" xr:uid="{00000000-0005-0000-0000-00000A1E0000}"/>
    <cellStyle name="Normal 7 3 2 2" xfId="7699" xr:uid="{00000000-0005-0000-0000-00000B1E0000}"/>
    <cellStyle name="Normal 7 3 2 2 2" xfId="7700" xr:uid="{00000000-0005-0000-0000-00000C1E0000}"/>
    <cellStyle name="Normal 7 3 2 2 2 2" xfId="7701" xr:uid="{00000000-0005-0000-0000-00000D1E0000}"/>
    <cellStyle name="Normal 7 3 2 2 3" xfId="7702" xr:uid="{00000000-0005-0000-0000-00000E1E0000}"/>
    <cellStyle name="Normal 7 3 2 2 4" xfId="7703" xr:uid="{00000000-0005-0000-0000-00000F1E0000}"/>
    <cellStyle name="Normal 7 3 2 3" xfId="7704" xr:uid="{00000000-0005-0000-0000-0000101E0000}"/>
    <cellStyle name="Normal 7 3 2 3 2" xfId="7705" xr:uid="{00000000-0005-0000-0000-0000111E0000}"/>
    <cellStyle name="Normal 7 3 2 4" xfId="7706" xr:uid="{00000000-0005-0000-0000-0000121E0000}"/>
    <cellStyle name="Normal 7 3 2 5" xfId="7707" xr:uid="{00000000-0005-0000-0000-0000131E0000}"/>
    <cellStyle name="Normal 7 3 3" xfId="7708" xr:uid="{00000000-0005-0000-0000-0000141E0000}"/>
    <cellStyle name="Normal 7 3 3 2" xfId="7709" xr:uid="{00000000-0005-0000-0000-0000151E0000}"/>
    <cellStyle name="Normal 7 3 3 2 2" xfId="7710" xr:uid="{00000000-0005-0000-0000-0000161E0000}"/>
    <cellStyle name="Normal 7 3 3 2 2 2" xfId="7711" xr:uid="{00000000-0005-0000-0000-0000171E0000}"/>
    <cellStyle name="Normal 7 3 3 2 3" xfId="7712" xr:uid="{00000000-0005-0000-0000-0000181E0000}"/>
    <cellStyle name="Normal 7 3 3 2 4" xfId="7713" xr:uid="{00000000-0005-0000-0000-0000191E0000}"/>
    <cellStyle name="Normal 7 3 3 3" xfId="7714" xr:uid="{00000000-0005-0000-0000-00001A1E0000}"/>
    <cellStyle name="Normal 7 3 3 3 2" xfId="7715" xr:uid="{00000000-0005-0000-0000-00001B1E0000}"/>
    <cellStyle name="Normal 7 3 3 4" xfId="7716" xr:uid="{00000000-0005-0000-0000-00001C1E0000}"/>
    <cellStyle name="Normal 7 3 3 5" xfId="7717" xr:uid="{00000000-0005-0000-0000-00001D1E0000}"/>
    <cellStyle name="Normal 7 3 4" xfId="7718" xr:uid="{00000000-0005-0000-0000-00001E1E0000}"/>
    <cellStyle name="Normal 7 3 4 2" xfId="7719" xr:uid="{00000000-0005-0000-0000-00001F1E0000}"/>
    <cellStyle name="Normal 7 3 4 2 2" xfId="7720" xr:uid="{00000000-0005-0000-0000-0000201E0000}"/>
    <cellStyle name="Normal 7 3 4 3" xfId="7721" xr:uid="{00000000-0005-0000-0000-0000211E0000}"/>
    <cellStyle name="Normal 7 3 4 4" xfId="7722" xr:uid="{00000000-0005-0000-0000-0000221E0000}"/>
    <cellStyle name="Normal 7 3 5" xfId="7723" xr:uid="{00000000-0005-0000-0000-0000231E0000}"/>
    <cellStyle name="Normal 7 3 5 2" xfId="7724" xr:uid="{00000000-0005-0000-0000-0000241E0000}"/>
    <cellStyle name="Normal 7 3 6" xfId="7725" xr:uid="{00000000-0005-0000-0000-0000251E0000}"/>
    <cellStyle name="Normal 7 3 7" xfId="7726" xr:uid="{00000000-0005-0000-0000-0000261E0000}"/>
    <cellStyle name="Normal 7 4" xfId="7727" xr:uid="{00000000-0005-0000-0000-0000271E0000}"/>
    <cellStyle name="Normal 7 4 2" xfId="7728" xr:uid="{00000000-0005-0000-0000-0000281E0000}"/>
    <cellStyle name="Normal 7 4 2 2" xfId="7729" xr:uid="{00000000-0005-0000-0000-0000291E0000}"/>
    <cellStyle name="Normal 7 4 2 2 2" xfId="7730" xr:uid="{00000000-0005-0000-0000-00002A1E0000}"/>
    <cellStyle name="Normal 7 4 2 3" xfId="7731" xr:uid="{00000000-0005-0000-0000-00002B1E0000}"/>
    <cellStyle name="Normal 7 4 2 4" xfId="7732" xr:uid="{00000000-0005-0000-0000-00002C1E0000}"/>
    <cellStyle name="Normal 7 4 3" xfId="7733" xr:uid="{00000000-0005-0000-0000-00002D1E0000}"/>
    <cellStyle name="Normal 7 4 3 2" xfId="7734" xr:uid="{00000000-0005-0000-0000-00002E1E0000}"/>
    <cellStyle name="Normal 7 4 4" xfId="7735" xr:uid="{00000000-0005-0000-0000-00002F1E0000}"/>
    <cellStyle name="Normal 7 4 5" xfId="7736" xr:uid="{00000000-0005-0000-0000-0000301E0000}"/>
    <cellStyle name="Normal 7 5" xfId="7737" xr:uid="{00000000-0005-0000-0000-0000311E0000}"/>
    <cellStyle name="Normal 7 5 2" xfId="7738" xr:uid="{00000000-0005-0000-0000-0000321E0000}"/>
    <cellStyle name="Normal 7 5 2 2" xfId="7739" xr:uid="{00000000-0005-0000-0000-0000331E0000}"/>
    <cellStyle name="Normal 7 5 2 2 2" xfId="7740" xr:uid="{00000000-0005-0000-0000-0000341E0000}"/>
    <cellStyle name="Normal 7 5 2 3" xfId="7741" xr:uid="{00000000-0005-0000-0000-0000351E0000}"/>
    <cellStyle name="Normal 7 5 2 4" xfId="7742" xr:uid="{00000000-0005-0000-0000-0000361E0000}"/>
    <cellStyle name="Normal 7 5 3" xfId="7743" xr:uid="{00000000-0005-0000-0000-0000371E0000}"/>
    <cellStyle name="Normal 7 5 3 2" xfId="7744" xr:uid="{00000000-0005-0000-0000-0000381E0000}"/>
    <cellStyle name="Normal 7 5 4" xfId="7745" xr:uid="{00000000-0005-0000-0000-0000391E0000}"/>
    <cellStyle name="Normal 7 5 5" xfId="7746" xr:uid="{00000000-0005-0000-0000-00003A1E0000}"/>
    <cellStyle name="Normal 7 6" xfId="7747" xr:uid="{00000000-0005-0000-0000-00003B1E0000}"/>
    <cellStyle name="Normal 7 6 2" xfId="7748" xr:uid="{00000000-0005-0000-0000-00003C1E0000}"/>
    <cellStyle name="Normal 7 6 2 2" xfId="7749" xr:uid="{00000000-0005-0000-0000-00003D1E0000}"/>
    <cellStyle name="Normal 7 6 3" xfId="7750" xr:uid="{00000000-0005-0000-0000-00003E1E0000}"/>
    <cellStyle name="Normal 7 6 4" xfId="7751" xr:uid="{00000000-0005-0000-0000-00003F1E0000}"/>
    <cellStyle name="Normal 7 7" xfId="7752" xr:uid="{00000000-0005-0000-0000-0000401E0000}"/>
    <cellStyle name="Normal 7 8" xfId="7753" xr:uid="{00000000-0005-0000-0000-0000411E0000}"/>
    <cellStyle name="Normal 7 8 2" xfId="7754" xr:uid="{00000000-0005-0000-0000-0000421E0000}"/>
    <cellStyle name="Normal 7 9" xfId="7755" xr:uid="{00000000-0005-0000-0000-0000431E0000}"/>
    <cellStyle name="Normal 7 9 2" xfId="7756" xr:uid="{00000000-0005-0000-0000-0000441E0000}"/>
    <cellStyle name="Normal 7_RKAP 2011 IB-Ready Print" xfId="7757" xr:uid="{00000000-0005-0000-0000-0000451E0000}"/>
    <cellStyle name="Normal 70" xfId="7758" xr:uid="{00000000-0005-0000-0000-0000461E0000}"/>
    <cellStyle name="Normal 70 2" xfId="7759" xr:uid="{00000000-0005-0000-0000-0000471E0000}"/>
    <cellStyle name="Normal 70 2 2" xfId="7760" xr:uid="{00000000-0005-0000-0000-0000481E0000}"/>
    <cellStyle name="Normal 70 3" xfId="7761" xr:uid="{00000000-0005-0000-0000-0000491E0000}"/>
    <cellStyle name="Normal 70 4" xfId="7762" xr:uid="{00000000-0005-0000-0000-00004A1E0000}"/>
    <cellStyle name="Normal 70 5" xfId="7763" xr:uid="{00000000-0005-0000-0000-00004B1E0000}"/>
    <cellStyle name="Normal 70 6" xfId="7764" xr:uid="{00000000-0005-0000-0000-00004C1E0000}"/>
    <cellStyle name="Normal 70 7" xfId="7765" xr:uid="{00000000-0005-0000-0000-00004D1E0000}"/>
    <cellStyle name="Normal 71" xfId="7766" xr:uid="{00000000-0005-0000-0000-00004E1E0000}"/>
    <cellStyle name="Normal 71 2" xfId="7767" xr:uid="{00000000-0005-0000-0000-00004F1E0000}"/>
    <cellStyle name="Normal 71 2 2" xfId="7768" xr:uid="{00000000-0005-0000-0000-0000501E0000}"/>
    <cellStyle name="Normal 71 3" xfId="7769" xr:uid="{00000000-0005-0000-0000-0000511E0000}"/>
    <cellStyle name="Normal 71 4" xfId="7770" xr:uid="{00000000-0005-0000-0000-0000521E0000}"/>
    <cellStyle name="Normal 71 5" xfId="7771" xr:uid="{00000000-0005-0000-0000-0000531E0000}"/>
    <cellStyle name="Normal 71 6" xfId="7772" xr:uid="{00000000-0005-0000-0000-0000541E0000}"/>
    <cellStyle name="Normal 71 7" xfId="7773" xr:uid="{00000000-0005-0000-0000-0000551E0000}"/>
    <cellStyle name="Normal 72" xfId="7774" xr:uid="{00000000-0005-0000-0000-0000561E0000}"/>
    <cellStyle name="Normal 72 2" xfId="7775" xr:uid="{00000000-0005-0000-0000-0000571E0000}"/>
    <cellStyle name="Normal 72 2 2" xfId="7776" xr:uid="{00000000-0005-0000-0000-0000581E0000}"/>
    <cellStyle name="Normal 72 3" xfId="7777" xr:uid="{00000000-0005-0000-0000-0000591E0000}"/>
    <cellStyle name="Normal 72 4" xfId="7778" xr:uid="{00000000-0005-0000-0000-00005A1E0000}"/>
    <cellStyle name="Normal 72 5" xfId="7779" xr:uid="{00000000-0005-0000-0000-00005B1E0000}"/>
    <cellStyle name="Normal 72 6" xfId="7780" xr:uid="{00000000-0005-0000-0000-00005C1E0000}"/>
    <cellStyle name="Normal 72 7" xfId="7781" xr:uid="{00000000-0005-0000-0000-00005D1E0000}"/>
    <cellStyle name="Normal 73" xfId="7782" xr:uid="{00000000-0005-0000-0000-00005E1E0000}"/>
    <cellStyle name="Normal 73 2" xfId="7783" xr:uid="{00000000-0005-0000-0000-00005F1E0000}"/>
    <cellStyle name="Normal 73 2 2" xfId="7784" xr:uid="{00000000-0005-0000-0000-0000601E0000}"/>
    <cellStyle name="Normal 73 3" xfId="7785" xr:uid="{00000000-0005-0000-0000-0000611E0000}"/>
    <cellStyle name="Normal 73 4" xfId="7786" xr:uid="{00000000-0005-0000-0000-0000621E0000}"/>
    <cellStyle name="Normal 74" xfId="7787" xr:uid="{00000000-0005-0000-0000-0000631E0000}"/>
    <cellStyle name="Normal 74 2" xfId="7788" xr:uid="{00000000-0005-0000-0000-0000641E0000}"/>
    <cellStyle name="Normal 74 2 2" xfId="7789" xr:uid="{00000000-0005-0000-0000-0000651E0000}"/>
    <cellStyle name="Normal 74 3" xfId="7790" xr:uid="{00000000-0005-0000-0000-0000661E0000}"/>
    <cellStyle name="Normal 74 4" xfId="7791" xr:uid="{00000000-0005-0000-0000-0000671E0000}"/>
    <cellStyle name="Normal 75" xfId="7792" xr:uid="{00000000-0005-0000-0000-0000681E0000}"/>
    <cellStyle name="Normal 75 2" xfId="7793" xr:uid="{00000000-0005-0000-0000-0000691E0000}"/>
    <cellStyle name="Normal 75 2 2" xfId="7794" xr:uid="{00000000-0005-0000-0000-00006A1E0000}"/>
    <cellStyle name="Normal 75 3" xfId="7795" xr:uid="{00000000-0005-0000-0000-00006B1E0000}"/>
    <cellStyle name="Normal 75 4" xfId="7796" xr:uid="{00000000-0005-0000-0000-00006C1E0000}"/>
    <cellStyle name="Normal 76" xfId="7797" xr:uid="{00000000-0005-0000-0000-00006D1E0000}"/>
    <cellStyle name="Normal 76 2" xfId="7798" xr:uid="{00000000-0005-0000-0000-00006E1E0000}"/>
    <cellStyle name="Normal 76 2 2" xfId="7799" xr:uid="{00000000-0005-0000-0000-00006F1E0000}"/>
    <cellStyle name="Normal 76 3" xfId="7800" xr:uid="{00000000-0005-0000-0000-0000701E0000}"/>
    <cellStyle name="Normal 76 4" xfId="7801" xr:uid="{00000000-0005-0000-0000-0000711E0000}"/>
    <cellStyle name="Normal 77" xfId="7802" xr:uid="{00000000-0005-0000-0000-0000721E0000}"/>
    <cellStyle name="Normal 77 2" xfId="7803" xr:uid="{00000000-0005-0000-0000-0000731E0000}"/>
    <cellStyle name="Normal 77 2 2" xfId="7804" xr:uid="{00000000-0005-0000-0000-0000741E0000}"/>
    <cellStyle name="Normal 77 3" xfId="7805" xr:uid="{00000000-0005-0000-0000-0000751E0000}"/>
    <cellStyle name="Normal 77 4" xfId="7806" xr:uid="{00000000-0005-0000-0000-0000761E0000}"/>
    <cellStyle name="Normal 78" xfId="7807" xr:uid="{00000000-0005-0000-0000-0000771E0000}"/>
    <cellStyle name="Normal 78 2" xfId="7808" xr:uid="{00000000-0005-0000-0000-0000781E0000}"/>
    <cellStyle name="Normal 78 2 2" xfId="7809" xr:uid="{00000000-0005-0000-0000-0000791E0000}"/>
    <cellStyle name="Normal 78 3" xfId="7810" xr:uid="{00000000-0005-0000-0000-00007A1E0000}"/>
    <cellStyle name="Normal 78 4" xfId="7811" xr:uid="{00000000-0005-0000-0000-00007B1E0000}"/>
    <cellStyle name="Normal 79" xfId="7812" xr:uid="{00000000-0005-0000-0000-00007C1E0000}"/>
    <cellStyle name="Normal 79 2" xfId="7813" xr:uid="{00000000-0005-0000-0000-00007D1E0000}"/>
    <cellStyle name="Normal 79 2 2" xfId="7814" xr:uid="{00000000-0005-0000-0000-00007E1E0000}"/>
    <cellStyle name="Normal 79 3" xfId="7815" xr:uid="{00000000-0005-0000-0000-00007F1E0000}"/>
    <cellStyle name="Normal 79 4" xfId="7816" xr:uid="{00000000-0005-0000-0000-0000801E0000}"/>
    <cellStyle name="Normal 8" xfId="7817" xr:uid="{00000000-0005-0000-0000-0000811E0000}"/>
    <cellStyle name="Normal 8 10" xfId="7818" xr:uid="{00000000-0005-0000-0000-0000821E0000}"/>
    <cellStyle name="Normal 8 11" xfId="7819" xr:uid="{00000000-0005-0000-0000-0000831E0000}"/>
    <cellStyle name="Normal 8 2" xfId="7820" xr:uid="{00000000-0005-0000-0000-0000841E0000}"/>
    <cellStyle name="Normal 8 2 2" xfId="7821" xr:uid="{00000000-0005-0000-0000-0000851E0000}"/>
    <cellStyle name="Normal 8 2 2 2" xfId="7822" xr:uid="{00000000-0005-0000-0000-0000861E0000}"/>
    <cellStyle name="Normal 8 2 2 2 2" xfId="7823" xr:uid="{00000000-0005-0000-0000-0000871E0000}"/>
    <cellStyle name="Normal 8 2 2 2 2 2" xfId="7824" xr:uid="{00000000-0005-0000-0000-0000881E0000}"/>
    <cellStyle name="Normal 8 2 2 2 3" xfId="7825" xr:uid="{00000000-0005-0000-0000-0000891E0000}"/>
    <cellStyle name="Normal 8 2 2 2 4" xfId="7826" xr:uid="{00000000-0005-0000-0000-00008A1E0000}"/>
    <cellStyle name="Normal 8 2 2 3" xfId="7827" xr:uid="{00000000-0005-0000-0000-00008B1E0000}"/>
    <cellStyle name="Normal 8 2 2 3 2" xfId="7828" xr:uid="{00000000-0005-0000-0000-00008C1E0000}"/>
    <cellStyle name="Normal 8 2 2 4" xfId="7829" xr:uid="{00000000-0005-0000-0000-00008D1E0000}"/>
    <cellStyle name="Normal 8 2 2 5" xfId="7830" xr:uid="{00000000-0005-0000-0000-00008E1E0000}"/>
    <cellStyle name="Normal 8 2 3" xfId="7831" xr:uid="{00000000-0005-0000-0000-00008F1E0000}"/>
    <cellStyle name="Normal 8 2 3 2" xfId="7832" xr:uid="{00000000-0005-0000-0000-0000901E0000}"/>
    <cellStyle name="Normal 8 2 3 2 2" xfId="7833" xr:uid="{00000000-0005-0000-0000-0000911E0000}"/>
    <cellStyle name="Normal 8 2 3 2 2 2" xfId="7834" xr:uid="{00000000-0005-0000-0000-0000921E0000}"/>
    <cellStyle name="Normal 8 2 3 2 3" xfId="7835" xr:uid="{00000000-0005-0000-0000-0000931E0000}"/>
    <cellStyle name="Normal 8 2 3 2 4" xfId="7836" xr:uid="{00000000-0005-0000-0000-0000941E0000}"/>
    <cellStyle name="Normal 8 2 3 3" xfId="7837" xr:uid="{00000000-0005-0000-0000-0000951E0000}"/>
    <cellStyle name="Normal 8 2 3 3 2" xfId="7838" xr:uid="{00000000-0005-0000-0000-0000961E0000}"/>
    <cellStyle name="Normal 8 2 3 4" xfId="7839" xr:uid="{00000000-0005-0000-0000-0000971E0000}"/>
    <cellStyle name="Normal 8 2 3 5" xfId="7840" xr:uid="{00000000-0005-0000-0000-0000981E0000}"/>
    <cellStyle name="Normal 8 2 4" xfId="7841" xr:uid="{00000000-0005-0000-0000-0000991E0000}"/>
    <cellStyle name="Normal 8 2 4 2" xfId="7842" xr:uid="{00000000-0005-0000-0000-00009A1E0000}"/>
    <cellStyle name="Normal 8 2 4 2 2" xfId="7843" xr:uid="{00000000-0005-0000-0000-00009B1E0000}"/>
    <cellStyle name="Normal 8 2 4 3" xfId="7844" xr:uid="{00000000-0005-0000-0000-00009C1E0000}"/>
    <cellStyle name="Normal 8 2 4 4" xfId="7845" xr:uid="{00000000-0005-0000-0000-00009D1E0000}"/>
    <cellStyle name="Normal 8 2 5" xfId="7846" xr:uid="{00000000-0005-0000-0000-00009E1E0000}"/>
    <cellStyle name="Normal 8 2 5 2" xfId="7847" xr:uid="{00000000-0005-0000-0000-00009F1E0000}"/>
    <cellStyle name="Normal 8 2 6" xfId="7848" xr:uid="{00000000-0005-0000-0000-0000A01E0000}"/>
    <cellStyle name="Normal 8 2 7" xfId="7849" xr:uid="{00000000-0005-0000-0000-0000A11E0000}"/>
    <cellStyle name="Normal 8 2 8" xfId="7850" xr:uid="{00000000-0005-0000-0000-0000A21E0000}"/>
    <cellStyle name="Normal 8 3" xfId="7851" xr:uid="{00000000-0005-0000-0000-0000A31E0000}"/>
    <cellStyle name="Normal 8 3 2" xfId="7852" xr:uid="{00000000-0005-0000-0000-0000A41E0000}"/>
    <cellStyle name="Normal 8 3 2 2" xfId="7853" xr:uid="{00000000-0005-0000-0000-0000A51E0000}"/>
    <cellStyle name="Normal 8 3 2 2 2" xfId="7854" xr:uid="{00000000-0005-0000-0000-0000A61E0000}"/>
    <cellStyle name="Normal 8 3 2 3" xfId="7855" xr:uid="{00000000-0005-0000-0000-0000A71E0000}"/>
    <cellStyle name="Normal 8 3 2 4" xfId="7856" xr:uid="{00000000-0005-0000-0000-0000A81E0000}"/>
    <cellStyle name="Normal 8 3 3" xfId="7857" xr:uid="{00000000-0005-0000-0000-0000A91E0000}"/>
    <cellStyle name="Normal 8 3 3 2" xfId="7858" xr:uid="{00000000-0005-0000-0000-0000AA1E0000}"/>
    <cellStyle name="Normal 8 3 4" xfId="7859" xr:uid="{00000000-0005-0000-0000-0000AB1E0000}"/>
    <cellStyle name="Normal 8 3 5" xfId="7860" xr:uid="{00000000-0005-0000-0000-0000AC1E0000}"/>
    <cellStyle name="Normal 8 4" xfId="7861" xr:uid="{00000000-0005-0000-0000-0000AD1E0000}"/>
    <cellStyle name="Normal 8 4 2" xfId="7862" xr:uid="{00000000-0005-0000-0000-0000AE1E0000}"/>
    <cellStyle name="Normal 8 4 2 2" xfId="7863" xr:uid="{00000000-0005-0000-0000-0000AF1E0000}"/>
    <cellStyle name="Normal 8 4 2 2 2" xfId="7864" xr:uid="{00000000-0005-0000-0000-0000B01E0000}"/>
    <cellStyle name="Normal 8 4 2 3" xfId="7865" xr:uid="{00000000-0005-0000-0000-0000B11E0000}"/>
    <cellStyle name="Normal 8 4 2 4" xfId="7866" xr:uid="{00000000-0005-0000-0000-0000B21E0000}"/>
    <cellStyle name="Normal 8 4 3" xfId="7867" xr:uid="{00000000-0005-0000-0000-0000B31E0000}"/>
    <cellStyle name="Normal 8 4 3 2" xfId="7868" xr:uid="{00000000-0005-0000-0000-0000B41E0000}"/>
    <cellStyle name="Normal 8 4 4" xfId="7869" xr:uid="{00000000-0005-0000-0000-0000B51E0000}"/>
    <cellStyle name="Normal 8 4 5" xfId="7870" xr:uid="{00000000-0005-0000-0000-0000B61E0000}"/>
    <cellStyle name="Normal 8 5" xfId="7871" xr:uid="{00000000-0005-0000-0000-0000B71E0000}"/>
    <cellStyle name="Normal 8 5 2" xfId="7872" xr:uid="{00000000-0005-0000-0000-0000B81E0000}"/>
    <cellStyle name="Normal 8 5 2 2" xfId="7873" xr:uid="{00000000-0005-0000-0000-0000B91E0000}"/>
    <cellStyle name="Normal 8 5 3" xfId="7874" xr:uid="{00000000-0005-0000-0000-0000BA1E0000}"/>
    <cellStyle name="Normal 8 5 4" xfId="7875" xr:uid="{00000000-0005-0000-0000-0000BB1E0000}"/>
    <cellStyle name="Normal 8 6" xfId="7876" xr:uid="{00000000-0005-0000-0000-0000BC1E0000}"/>
    <cellStyle name="Normal 8 7" xfId="7877" xr:uid="{00000000-0005-0000-0000-0000BD1E0000}"/>
    <cellStyle name="Normal 8 7 2" xfId="7878" xr:uid="{00000000-0005-0000-0000-0000BE1E0000}"/>
    <cellStyle name="Normal 8 7 2 2" xfId="7879" xr:uid="{00000000-0005-0000-0000-0000BF1E0000}"/>
    <cellStyle name="Normal 8 7 3" xfId="7880" xr:uid="{00000000-0005-0000-0000-0000C01E0000}"/>
    <cellStyle name="Normal 8 7 4" xfId="7881" xr:uid="{00000000-0005-0000-0000-0000C11E0000}"/>
    <cellStyle name="Normal 8 8" xfId="7882" xr:uid="{00000000-0005-0000-0000-0000C21E0000}"/>
    <cellStyle name="Normal 8 8 2" xfId="7883" xr:uid="{00000000-0005-0000-0000-0000C31E0000}"/>
    <cellStyle name="Normal 8 9" xfId="7884" xr:uid="{00000000-0005-0000-0000-0000C41E0000}"/>
    <cellStyle name="Normal 8_RKAP 2011 IB-Ready Print" xfId="7885" xr:uid="{00000000-0005-0000-0000-0000C51E0000}"/>
    <cellStyle name="Normal 80" xfId="7886" xr:uid="{00000000-0005-0000-0000-0000C61E0000}"/>
    <cellStyle name="Normal 80 2" xfId="7887" xr:uid="{00000000-0005-0000-0000-0000C71E0000}"/>
    <cellStyle name="Normal 80 2 2" xfId="7888" xr:uid="{00000000-0005-0000-0000-0000C81E0000}"/>
    <cellStyle name="Normal 80 3" xfId="7889" xr:uid="{00000000-0005-0000-0000-0000C91E0000}"/>
    <cellStyle name="Normal 80 4" xfId="7890" xr:uid="{00000000-0005-0000-0000-0000CA1E0000}"/>
    <cellStyle name="Normal 81" xfId="7891" xr:uid="{00000000-0005-0000-0000-0000CB1E0000}"/>
    <cellStyle name="Normal 81 2" xfId="7892" xr:uid="{00000000-0005-0000-0000-0000CC1E0000}"/>
    <cellStyle name="Normal 81 2 2" xfId="7893" xr:uid="{00000000-0005-0000-0000-0000CD1E0000}"/>
    <cellStyle name="Normal 81 3" xfId="7894" xr:uid="{00000000-0005-0000-0000-0000CE1E0000}"/>
    <cellStyle name="Normal 81 4" xfId="7895" xr:uid="{00000000-0005-0000-0000-0000CF1E0000}"/>
    <cellStyle name="Normal 82" xfId="7896" xr:uid="{00000000-0005-0000-0000-0000D01E0000}"/>
    <cellStyle name="Normal 82 2" xfId="7897" xr:uid="{00000000-0005-0000-0000-0000D11E0000}"/>
    <cellStyle name="Normal 82 2 2" xfId="7898" xr:uid="{00000000-0005-0000-0000-0000D21E0000}"/>
    <cellStyle name="Normal 82 3" xfId="7899" xr:uid="{00000000-0005-0000-0000-0000D31E0000}"/>
    <cellStyle name="Normal 82 4" xfId="7900" xr:uid="{00000000-0005-0000-0000-0000D41E0000}"/>
    <cellStyle name="Normal 82 5" xfId="7901" xr:uid="{00000000-0005-0000-0000-0000D51E0000}"/>
    <cellStyle name="Normal 82 6" xfId="7902" xr:uid="{00000000-0005-0000-0000-0000D61E0000}"/>
    <cellStyle name="Normal 82 7" xfId="7903" xr:uid="{00000000-0005-0000-0000-0000D71E0000}"/>
    <cellStyle name="Normal 83" xfId="7904" xr:uid="{00000000-0005-0000-0000-0000D81E0000}"/>
    <cellStyle name="Normal 83 2" xfId="7905" xr:uid="{00000000-0005-0000-0000-0000D91E0000}"/>
    <cellStyle name="Normal 83 2 2" xfId="7906" xr:uid="{00000000-0005-0000-0000-0000DA1E0000}"/>
    <cellStyle name="Normal 83 3" xfId="7907" xr:uid="{00000000-0005-0000-0000-0000DB1E0000}"/>
    <cellStyle name="Normal 83 4" xfId="7908" xr:uid="{00000000-0005-0000-0000-0000DC1E0000}"/>
    <cellStyle name="Normal 83 5" xfId="7909" xr:uid="{00000000-0005-0000-0000-0000DD1E0000}"/>
    <cellStyle name="Normal 83 6" xfId="7910" xr:uid="{00000000-0005-0000-0000-0000DE1E0000}"/>
    <cellStyle name="Normal 83 7" xfId="7911" xr:uid="{00000000-0005-0000-0000-0000DF1E0000}"/>
    <cellStyle name="Normal 84" xfId="7912" xr:uid="{00000000-0005-0000-0000-0000E01E0000}"/>
    <cellStyle name="Normal 84 2" xfId="7913" xr:uid="{00000000-0005-0000-0000-0000E11E0000}"/>
    <cellStyle name="Normal 84 2 2" xfId="7914" xr:uid="{00000000-0005-0000-0000-0000E21E0000}"/>
    <cellStyle name="Normal 84 3" xfId="7915" xr:uid="{00000000-0005-0000-0000-0000E31E0000}"/>
    <cellStyle name="Normal 84 4" xfId="7916" xr:uid="{00000000-0005-0000-0000-0000E41E0000}"/>
    <cellStyle name="Normal 85" xfId="7917" xr:uid="{00000000-0005-0000-0000-0000E51E0000}"/>
    <cellStyle name="Normal 85 2" xfId="7918" xr:uid="{00000000-0005-0000-0000-0000E61E0000}"/>
    <cellStyle name="Normal 85 2 2" xfId="7919" xr:uid="{00000000-0005-0000-0000-0000E71E0000}"/>
    <cellStyle name="Normal 85 3" xfId="7920" xr:uid="{00000000-0005-0000-0000-0000E81E0000}"/>
    <cellStyle name="Normal 85 4" xfId="7921" xr:uid="{00000000-0005-0000-0000-0000E91E0000}"/>
    <cellStyle name="Normal 86" xfId="7922" xr:uid="{00000000-0005-0000-0000-0000EA1E0000}"/>
    <cellStyle name="Normal 86 2" xfId="7923" xr:uid="{00000000-0005-0000-0000-0000EB1E0000}"/>
    <cellStyle name="Normal 86 2 2" xfId="7924" xr:uid="{00000000-0005-0000-0000-0000EC1E0000}"/>
    <cellStyle name="Normal 86 3" xfId="7925" xr:uid="{00000000-0005-0000-0000-0000ED1E0000}"/>
    <cellStyle name="Normal 86 4" xfId="7926" xr:uid="{00000000-0005-0000-0000-0000EE1E0000}"/>
    <cellStyle name="Normal 87" xfId="7927" xr:uid="{00000000-0005-0000-0000-0000EF1E0000}"/>
    <cellStyle name="Normal 87 2" xfId="7928" xr:uid="{00000000-0005-0000-0000-0000F01E0000}"/>
    <cellStyle name="Normal 87 2 2" xfId="7929" xr:uid="{00000000-0005-0000-0000-0000F11E0000}"/>
    <cellStyle name="Normal 87 3" xfId="7930" xr:uid="{00000000-0005-0000-0000-0000F21E0000}"/>
    <cellStyle name="Normal 87 4" xfId="7931" xr:uid="{00000000-0005-0000-0000-0000F31E0000}"/>
    <cellStyle name="Normal 88" xfId="7932" xr:uid="{00000000-0005-0000-0000-0000F41E0000}"/>
    <cellStyle name="Normal 88 2" xfId="7933" xr:uid="{00000000-0005-0000-0000-0000F51E0000}"/>
    <cellStyle name="Normal 88 2 2" xfId="7934" xr:uid="{00000000-0005-0000-0000-0000F61E0000}"/>
    <cellStyle name="Normal 88 3" xfId="7935" xr:uid="{00000000-0005-0000-0000-0000F71E0000}"/>
    <cellStyle name="Normal 88 4" xfId="7936" xr:uid="{00000000-0005-0000-0000-0000F81E0000}"/>
    <cellStyle name="Normal 89" xfId="7937" xr:uid="{00000000-0005-0000-0000-0000F91E0000}"/>
    <cellStyle name="Normal 89 2" xfId="7938" xr:uid="{00000000-0005-0000-0000-0000FA1E0000}"/>
    <cellStyle name="Normal 89 2 2" xfId="7939" xr:uid="{00000000-0005-0000-0000-0000FB1E0000}"/>
    <cellStyle name="Normal 89 3" xfId="7940" xr:uid="{00000000-0005-0000-0000-0000FC1E0000}"/>
    <cellStyle name="Normal 89 4" xfId="7941" xr:uid="{00000000-0005-0000-0000-0000FD1E0000}"/>
    <cellStyle name="Normal 9" xfId="7942" xr:uid="{00000000-0005-0000-0000-0000FE1E0000}"/>
    <cellStyle name="Normal 9 2" xfId="7943" xr:uid="{00000000-0005-0000-0000-0000FF1E0000}"/>
    <cellStyle name="Normal 9 2 2" xfId="7944" xr:uid="{00000000-0005-0000-0000-0000001F0000}"/>
    <cellStyle name="Normal 9 2 2 2" xfId="7945" xr:uid="{00000000-0005-0000-0000-0000011F0000}"/>
    <cellStyle name="Normal 9 2 3" xfId="7946" xr:uid="{00000000-0005-0000-0000-0000021F0000}"/>
    <cellStyle name="Normal 9 2 4" xfId="7947" xr:uid="{00000000-0005-0000-0000-0000031F0000}"/>
    <cellStyle name="Normal 9 2 5" xfId="7948" xr:uid="{00000000-0005-0000-0000-0000041F0000}"/>
    <cellStyle name="Normal 9 3" xfId="7949" xr:uid="{00000000-0005-0000-0000-0000051F0000}"/>
    <cellStyle name="Normal 9 3 2" xfId="7950" xr:uid="{00000000-0005-0000-0000-0000061F0000}"/>
    <cellStyle name="Normal 9 4" xfId="7951" xr:uid="{00000000-0005-0000-0000-0000071F0000}"/>
    <cellStyle name="Normal 9 4 2" xfId="7952" xr:uid="{00000000-0005-0000-0000-0000081F0000}"/>
    <cellStyle name="Normal 9 4 2 2" xfId="7953" xr:uid="{00000000-0005-0000-0000-0000091F0000}"/>
    <cellStyle name="Normal 9 4 3" xfId="7954" xr:uid="{00000000-0005-0000-0000-00000A1F0000}"/>
    <cellStyle name="Normal 9 4 4" xfId="7955" xr:uid="{00000000-0005-0000-0000-00000B1F0000}"/>
    <cellStyle name="Normal 9 4 5" xfId="7956" xr:uid="{00000000-0005-0000-0000-00000C1F0000}"/>
    <cellStyle name="Normal 9 5" xfId="7957" xr:uid="{00000000-0005-0000-0000-00000D1F0000}"/>
    <cellStyle name="Normal 9 6" xfId="7958" xr:uid="{00000000-0005-0000-0000-00000E1F0000}"/>
    <cellStyle name="Normal 9 7" xfId="7959" xr:uid="{00000000-0005-0000-0000-00000F1F0000}"/>
    <cellStyle name="Normal 9 8" xfId="7960" xr:uid="{00000000-0005-0000-0000-0000101F0000}"/>
    <cellStyle name="Normal 9 9" xfId="7961" xr:uid="{00000000-0005-0000-0000-0000111F0000}"/>
    <cellStyle name="Normal 90" xfId="7962" xr:uid="{00000000-0005-0000-0000-0000121F0000}"/>
    <cellStyle name="Normal 90 2" xfId="7963" xr:uid="{00000000-0005-0000-0000-0000131F0000}"/>
    <cellStyle name="Normal 90 2 2" xfId="7964" xr:uid="{00000000-0005-0000-0000-0000141F0000}"/>
    <cellStyle name="Normal 90 3" xfId="7965" xr:uid="{00000000-0005-0000-0000-0000151F0000}"/>
    <cellStyle name="Normal 90 4" xfId="7966" xr:uid="{00000000-0005-0000-0000-0000161F0000}"/>
    <cellStyle name="Normal 91" xfId="7967" xr:uid="{00000000-0005-0000-0000-0000171F0000}"/>
    <cellStyle name="Normal 91 2" xfId="7968" xr:uid="{00000000-0005-0000-0000-0000181F0000}"/>
    <cellStyle name="Normal 91 2 2" xfId="7969" xr:uid="{00000000-0005-0000-0000-0000191F0000}"/>
    <cellStyle name="Normal 91 3" xfId="7970" xr:uid="{00000000-0005-0000-0000-00001A1F0000}"/>
    <cellStyle name="Normal 91 4" xfId="7971" xr:uid="{00000000-0005-0000-0000-00001B1F0000}"/>
    <cellStyle name="Normal 92" xfId="7972" xr:uid="{00000000-0005-0000-0000-00001C1F0000}"/>
    <cellStyle name="Normal 92 2" xfId="7973" xr:uid="{00000000-0005-0000-0000-00001D1F0000}"/>
    <cellStyle name="Normal 92 2 2" xfId="7974" xr:uid="{00000000-0005-0000-0000-00001E1F0000}"/>
    <cellStyle name="Normal 92 3" xfId="7975" xr:uid="{00000000-0005-0000-0000-00001F1F0000}"/>
    <cellStyle name="Normal 92 4" xfId="7976" xr:uid="{00000000-0005-0000-0000-0000201F0000}"/>
    <cellStyle name="Normal 92 5" xfId="7977" xr:uid="{00000000-0005-0000-0000-0000211F0000}"/>
    <cellStyle name="Normal 92 6" xfId="7978" xr:uid="{00000000-0005-0000-0000-0000221F0000}"/>
    <cellStyle name="Normal 92 7" xfId="7979" xr:uid="{00000000-0005-0000-0000-0000231F0000}"/>
    <cellStyle name="Normal 93" xfId="7980" xr:uid="{00000000-0005-0000-0000-0000241F0000}"/>
    <cellStyle name="Normal 93 2" xfId="7981" xr:uid="{00000000-0005-0000-0000-0000251F0000}"/>
    <cellStyle name="Normal 93 2 2" xfId="7982" xr:uid="{00000000-0005-0000-0000-0000261F0000}"/>
    <cellStyle name="Normal 93 3" xfId="7983" xr:uid="{00000000-0005-0000-0000-0000271F0000}"/>
    <cellStyle name="Normal 93 4" xfId="7984" xr:uid="{00000000-0005-0000-0000-0000281F0000}"/>
    <cellStyle name="Normal 93 5" xfId="7985" xr:uid="{00000000-0005-0000-0000-0000291F0000}"/>
    <cellStyle name="Normal 93 6" xfId="7986" xr:uid="{00000000-0005-0000-0000-00002A1F0000}"/>
    <cellStyle name="Normal 93 7" xfId="7987" xr:uid="{00000000-0005-0000-0000-00002B1F0000}"/>
    <cellStyle name="Normal 94" xfId="7988" xr:uid="{00000000-0005-0000-0000-00002C1F0000}"/>
    <cellStyle name="Normal 94 2" xfId="7989" xr:uid="{00000000-0005-0000-0000-00002D1F0000}"/>
    <cellStyle name="Normal 94 2 2" xfId="7990" xr:uid="{00000000-0005-0000-0000-00002E1F0000}"/>
    <cellStyle name="Normal 94 3" xfId="7991" xr:uid="{00000000-0005-0000-0000-00002F1F0000}"/>
    <cellStyle name="Normal 94 4" xfId="7992" xr:uid="{00000000-0005-0000-0000-0000301F0000}"/>
    <cellStyle name="Normal 95" xfId="7993" xr:uid="{00000000-0005-0000-0000-0000311F0000}"/>
    <cellStyle name="Normal 95 2" xfId="7994" xr:uid="{00000000-0005-0000-0000-0000321F0000}"/>
    <cellStyle name="Normal 95 2 2" xfId="7995" xr:uid="{00000000-0005-0000-0000-0000331F0000}"/>
    <cellStyle name="Normal 95 3" xfId="7996" xr:uid="{00000000-0005-0000-0000-0000341F0000}"/>
    <cellStyle name="Normal 95 4" xfId="7997" xr:uid="{00000000-0005-0000-0000-0000351F0000}"/>
    <cellStyle name="Normal 96" xfId="7998" xr:uid="{00000000-0005-0000-0000-0000361F0000}"/>
    <cellStyle name="Normal 96 2" xfId="7999" xr:uid="{00000000-0005-0000-0000-0000371F0000}"/>
    <cellStyle name="Normal 96 2 2" xfId="8000" xr:uid="{00000000-0005-0000-0000-0000381F0000}"/>
    <cellStyle name="Normal 96 3" xfId="8001" xr:uid="{00000000-0005-0000-0000-0000391F0000}"/>
    <cellStyle name="Normal 96 4" xfId="8002" xr:uid="{00000000-0005-0000-0000-00003A1F0000}"/>
    <cellStyle name="Normal 97" xfId="8003" xr:uid="{00000000-0005-0000-0000-00003B1F0000}"/>
    <cellStyle name="Normal 97 2" xfId="8004" xr:uid="{00000000-0005-0000-0000-00003C1F0000}"/>
    <cellStyle name="Normal 97 2 2" xfId="8005" xr:uid="{00000000-0005-0000-0000-00003D1F0000}"/>
    <cellStyle name="Normal 97 3" xfId="8006" xr:uid="{00000000-0005-0000-0000-00003E1F0000}"/>
    <cellStyle name="Normal 97 4" xfId="8007" xr:uid="{00000000-0005-0000-0000-00003F1F0000}"/>
    <cellStyle name="Normal 98" xfId="8008" xr:uid="{00000000-0005-0000-0000-0000401F0000}"/>
    <cellStyle name="Normal 98 2" xfId="8009" xr:uid="{00000000-0005-0000-0000-0000411F0000}"/>
    <cellStyle name="Normal 98 2 2" xfId="8010" xr:uid="{00000000-0005-0000-0000-0000421F0000}"/>
    <cellStyle name="Normal 98 3" xfId="8011" xr:uid="{00000000-0005-0000-0000-0000431F0000}"/>
    <cellStyle name="Normal 98 4" xfId="8012" xr:uid="{00000000-0005-0000-0000-0000441F0000}"/>
    <cellStyle name="Normal 99" xfId="8013" xr:uid="{00000000-0005-0000-0000-0000451F0000}"/>
    <cellStyle name="Normal 99 2" xfId="8014" xr:uid="{00000000-0005-0000-0000-0000461F0000}"/>
    <cellStyle name="Normal 99 2 2" xfId="8015" xr:uid="{00000000-0005-0000-0000-0000471F0000}"/>
    <cellStyle name="Normal 99 3" xfId="8016" xr:uid="{00000000-0005-0000-0000-0000481F0000}"/>
    <cellStyle name="Normal 99 4" xfId="8017" xr:uid="{00000000-0005-0000-0000-0000491F0000}"/>
    <cellStyle name="Normal2" xfId="8018" xr:uid="{00000000-0005-0000-0000-00004A1F0000}"/>
    <cellStyle name="Normal2 2" xfId="8019" xr:uid="{00000000-0005-0000-0000-00004B1F0000}"/>
    <cellStyle name="Normal2 2 2" xfId="8020" xr:uid="{00000000-0005-0000-0000-00004C1F0000}"/>
    <cellStyle name="Normal2 3" xfId="8021" xr:uid="{00000000-0005-0000-0000-00004D1F0000}"/>
    <cellStyle name="Normal2 4" xfId="8022" xr:uid="{00000000-0005-0000-0000-00004E1F0000}"/>
    <cellStyle name="Normale_pldt" xfId="8023" xr:uid="{00000000-0005-0000-0000-00004F1F0000}"/>
    <cellStyle name="Note 10" xfId="8024" xr:uid="{00000000-0005-0000-0000-0000501F0000}"/>
    <cellStyle name="Note 10 10" xfId="8025" xr:uid="{00000000-0005-0000-0000-0000511F0000}"/>
    <cellStyle name="Note 10 2" xfId="8026" xr:uid="{00000000-0005-0000-0000-0000521F0000}"/>
    <cellStyle name="Note 10 2 2" xfId="8027" xr:uid="{00000000-0005-0000-0000-0000531F0000}"/>
    <cellStyle name="Note 10 2 2 2" xfId="8028" xr:uid="{00000000-0005-0000-0000-0000541F0000}"/>
    <cellStyle name="Note 10 2 2 3" xfId="8029" xr:uid="{00000000-0005-0000-0000-0000551F0000}"/>
    <cellStyle name="Note 10 2 2 4" xfId="8030" xr:uid="{00000000-0005-0000-0000-0000561F0000}"/>
    <cellStyle name="Note 10 2 2 5" xfId="8031" xr:uid="{00000000-0005-0000-0000-0000571F0000}"/>
    <cellStyle name="Note 10 2 2 6" xfId="8032" xr:uid="{00000000-0005-0000-0000-0000581F0000}"/>
    <cellStyle name="Note 10 2 3" xfId="8033" xr:uid="{00000000-0005-0000-0000-0000591F0000}"/>
    <cellStyle name="Note 10 2 4" xfId="8034" xr:uid="{00000000-0005-0000-0000-00005A1F0000}"/>
    <cellStyle name="Note 10 2 5" xfId="8035" xr:uid="{00000000-0005-0000-0000-00005B1F0000}"/>
    <cellStyle name="Note 10 2 6" xfId="8036" xr:uid="{00000000-0005-0000-0000-00005C1F0000}"/>
    <cellStyle name="Note 10 2 7" xfId="8037" xr:uid="{00000000-0005-0000-0000-00005D1F0000}"/>
    <cellStyle name="Note 10 2 8" xfId="8038" xr:uid="{00000000-0005-0000-0000-00005E1F0000}"/>
    <cellStyle name="Note 10 3" xfId="8039" xr:uid="{00000000-0005-0000-0000-00005F1F0000}"/>
    <cellStyle name="Note 10 3 2" xfId="8040" xr:uid="{00000000-0005-0000-0000-0000601F0000}"/>
    <cellStyle name="Note 10 3 2 2" xfId="8041" xr:uid="{00000000-0005-0000-0000-0000611F0000}"/>
    <cellStyle name="Note 10 3 2 3" xfId="8042" xr:uid="{00000000-0005-0000-0000-0000621F0000}"/>
    <cellStyle name="Note 10 3 2 4" xfId="8043" xr:uid="{00000000-0005-0000-0000-0000631F0000}"/>
    <cellStyle name="Note 10 3 2 5" xfId="8044" xr:uid="{00000000-0005-0000-0000-0000641F0000}"/>
    <cellStyle name="Note 10 3 2 6" xfId="8045" xr:uid="{00000000-0005-0000-0000-0000651F0000}"/>
    <cellStyle name="Note 10 3 3" xfId="8046" xr:uid="{00000000-0005-0000-0000-0000661F0000}"/>
    <cellStyle name="Note 10 3 4" xfId="8047" xr:uid="{00000000-0005-0000-0000-0000671F0000}"/>
    <cellStyle name="Note 10 3 5" xfId="8048" xr:uid="{00000000-0005-0000-0000-0000681F0000}"/>
    <cellStyle name="Note 10 3 6" xfId="8049" xr:uid="{00000000-0005-0000-0000-0000691F0000}"/>
    <cellStyle name="Note 10 3 7" xfId="8050" xr:uid="{00000000-0005-0000-0000-00006A1F0000}"/>
    <cellStyle name="Note 10 3 8" xfId="8051" xr:uid="{00000000-0005-0000-0000-00006B1F0000}"/>
    <cellStyle name="Note 10 4" xfId="8052" xr:uid="{00000000-0005-0000-0000-00006C1F0000}"/>
    <cellStyle name="Note 10 4 2" xfId="8053" xr:uid="{00000000-0005-0000-0000-00006D1F0000}"/>
    <cellStyle name="Note 10 4 3" xfId="8054" xr:uid="{00000000-0005-0000-0000-00006E1F0000}"/>
    <cellStyle name="Note 10 4 4" xfId="8055" xr:uid="{00000000-0005-0000-0000-00006F1F0000}"/>
    <cellStyle name="Note 10 4 5" xfId="8056" xr:uid="{00000000-0005-0000-0000-0000701F0000}"/>
    <cellStyle name="Note 10 4 6" xfId="8057" xr:uid="{00000000-0005-0000-0000-0000711F0000}"/>
    <cellStyle name="Note 10 5" xfId="8058" xr:uid="{00000000-0005-0000-0000-0000721F0000}"/>
    <cellStyle name="Note 10 6" xfId="8059" xr:uid="{00000000-0005-0000-0000-0000731F0000}"/>
    <cellStyle name="Note 10 7" xfId="8060" xr:uid="{00000000-0005-0000-0000-0000741F0000}"/>
    <cellStyle name="Note 10 8" xfId="8061" xr:uid="{00000000-0005-0000-0000-0000751F0000}"/>
    <cellStyle name="Note 10 9" xfId="8062" xr:uid="{00000000-0005-0000-0000-0000761F0000}"/>
    <cellStyle name="Note 11" xfId="8063" xr:uid="{00000000-0005-0000-0000-0000771F0000}"/>
    <cellStyle name="Note 11 10" xfId="8064" xr:uid="{00000000-0005-0000-0000-0000781F0000}"/>
    <cellStyle name="Note 11 2" xfId="8065" xr:uid="{00000000-0005-0000-0000-0000791F0000}"/>
    <cellStyle name="Note 11 2 2" xfId="8066" xr:uid="{00000000-0005-0000-0000-00007A1F0000}"/>
    <cellStyle name="Note 11 2 2 2" xfId="8067" xr:uid="{00000000-0005-0000-0000-00007B1F0000}"/>
    <cellStyle name="Note 11 2 2 3" xfId="8068" xr:uid="{00000000-0005-0000-0000-00007C1F0000}"/>
    <cellStyle name="Note 11 2 2 4" xfId="8069" xr:uid="{00000000-0005-0000-0000-00007D1F0000}"/>
    <cellStyle name="Note 11 2 2 5" xfId="8070" xr:uid="{00000000-0005-0000-0000-00007E1F0000}"/>
    <cellStyle name="Note 11 2 2 6" xfId="8071" xr:uid="{00000000-0005-0000-0000-00007F1F0000}"/>
    <cellStyle name="Note 11 2 3" xfId="8072" xr:uid="{00000000-0005-0000-0000-0000801F0000}"/>
    <cellStyle name="Note 11 2 4" xfId="8073" xr:uid="{00000000-0005-0000-0000-0000811F0000}"/>
    <cellStyle name="Note 11 2 5" xfId="8074" xr:uid="{00000000-0005-0000-0000-0000821F0000}"/>
    <cellStyle name="Note 11 2 6" xfId="8075" xr:uid="{00000000-0005-0000-0000-0000831F0000}"/>
    <cellStyle name="Note 11 2 7" xfId="8076" xr:uid="{00000000-0005-0000-0000-0000841F0000}"/>
    <cellStyle name="Note 11 2 8" xfId="8077" xr:uid="{00000000-0005-0000-0000-0000851F0000}"/>
    <cellStyle name="Note 11 3" xfId="8078" xr:uid="{00000000-0005-0000-0000-0000861F0000}"/>
    <cellStyle name="Note 11 3 2" xfId="8079" xr:uid="{00000000-0005-0000-0000-0000871F0000}"/>
    <cellStyle name="Note 11 3 2 2" xfId="8080" xr:uid="{00000000-0005-0000-0000-0000881F0000}"/>
    <cellStyle name="Note 11 3 2 3" xfId="8081" xr:uid="{00000000-0005-0000-0000-0000891F0000}"/>
    <cellStyle name="Note 11 3 2 4" xfId="8082" xr:uid="{00000000-0005-0000-0000-00008A1F0000}"/>
    <cellStyle name="Note 11 3 2 5" xfId="8083" xr:uid="{00000000-0005-0000-0000-00008B1F0000}"/>
    <cellStyle name="Note 11 3 2 6" xfId="8084" xr:uid="{00000000-0005-0000-0000-00008C1F0000}"/>
    <cellStyle name="Note 11 3 3" xfId="8085" xr:uid="{00000000-0005-0000-0000-00008D1F0000}"/>
    <cellStyle name="Note 11 3 4" xfId="8086" xr:uid="{00000000-0005-0000-0000-00008E1F0000}"/>
    <cellStyle name="Note 11 3 5" xfId="8087" xr:uid="{00000000-0005-0000-0000-00008F1F0000}"/>
    <cellStyle name="Note 11 3 6" xfId="8088" xr:uid="{00000000-0005-0000-0000-0000901F0000}"/>
    <cellStyle name="Note 11 3 7" xfId="8089" xr:uid="{00000000-0005-0000-0000-0000911F0000}"/>
    <cellStyle name="Note 11 3 8" xfId="8090" xr:uid="{00000000-0005-0000-0000-0000921F0000}"/>
    <cellStyle name="Note 11 4" xfId="8091" xr:uid="{00000000-0005-0000-0000-0000931F0000}"/>
    <cellStyle name="Note 11 4 2" xfId="8092" xr:uid="{00000000-0005-0000-0000-0000941F0000}"/>
    <cellStyle name="Note 11 4 3" xfId="8093" xr:uid="{00000000-0005-0000-0000-0000951F0000}"/>
    <cellStyle name="Note 11 4 4" xfId="8094" xr:uid="{00000000-0005-0000-0000-0000961F0000}"/>
    <cellStyle name="Note 11 4 5" xfId="8095" xr:uid="{00000000-0005-0000-0000-0000971F0000}"/>
    <cellStyle name="Note 11 4 6" xfId="8096" xr:uid="{00000000-0005-0000-0000-0000981F0000}"/>
    <cellStyle name="Note 11 5" xfId="8097" xr:uid="{00000000-0005-0000-0000-0000991F0000}"/>
    <cellStyle name="Note 11 6" xfId="8098" xr:uid="{00000000-0005-0000-0000-00009A1F0000}"/>
    <cellStyle name="Note 11 7" xfId="8099" xr:uid="{00000000-0005-0000-0000-00009B1F0000}"/>
    <cellStyle name="Note 11 8" xfId="8100" xr:uid="{00000000-0005-0000-0000-00009C1F0000}"/>
    <cellStyle name="Note 11 9" xfId="8101" xr:uid="{00000000-0005-0000-0000-00009D1F0000}"/>
    <cellStyle name="Note 12" xfId="8102" xr:uid="{00000000-0005-0000-0000-00009E1F0000}"/>
    <cellStyle name="Note 12 2" xfId="8103" xr:uid="{00000000-0005-0000-0000-00009F1F0000}"/>
    <cellStyle name="Note 12 2 2" xfId="8104" xr:uid="{00000000-0005-0000-0000-0000A01F0000}"/>
    <cellStyle name="Note 12 2 2 2" xfId="8105" xr:uid="{00000000-0005-0000-0000-0000A11F0000}"/>
    <cellStyle name="Note 12 2 2 3" xfId="8106" xr:uid="{00000000-0005-0000-0000-0000A21F0000}"/>
    <cellStyle name="Note 12 2 2 4" xfId="8107" xr:uid="{00000000-0005-0000-0000-0000A31F0000}"/>
    <cellStyle name="Note 12 2 3" xfId="8108" xr:uid="{00000000-0005-0000-0000-0000A41F0000}"/>
    <cellStyle name="Note 12 2 3 2" xfId="8109" xr:uid="{00000000-0005-0000-0000-0000A51F0000}"/>
    <cellStyle name="Note 12 2 3 3" xfId="8110" xr:uid="{00000000-0005-0000-0000-0000A61F0000}"/>
    <cellStyle name="Note 12 2 3 4" xfId="8111" xr:uid="{00000000-0005-0000-0000-0000A71F0000}"/>
    <cellStyle name="Note 12 2 4" xfId="8112" xr:uid="{00000000-0005-0000-0000-0000A81F0000}"/>
    <cellStyle name="Note 12 2 5" xfId="8113" xr:uid="{00000000-0005-0000-0000-0000A91F0000}"/>
    <cellStyle name="Note 12 2 6" xfId="8114" xr:uid="{00000000-0005-0000-0000-0000AA1F0000}"/>
    <cellStyle name="Note 12 3" xfId="8115" xr:uid="{00000000-0005-0000-0000-0000AB1F0000}"/>
    <cellStyle name="Note 12 3 2" xfId="8116" xr:uid="{00000000-0005-0000-0000-0000AC1F0000}"/>
    <cellStyle name="Note 12 3 2 2" xfId="8117" xr:uid="{00000000-0005-0000-0000-0000AD1F0000}"/>
    <cellStyle name="Note 12 3 2 3" xfId="8118" xr:uid="{00000000-0005-0000-0000-0000AE1F0000}"/>
    <cellStyle name="Note 12 3 2 4" xfId="8119" xr:uid="{00000000-0005-0000-0000-0000AF1F0000}"/>
    <cellStyle name="Note 12 3 3" xfId="8120" xr:uid="{00000000-0005-0000-0000-0000B01F0000}"/>
    <cellStyle name="Note 12 3 3 2" xfId="8121" xr:uid="{00000000-0005-0000-0000-0000B11F0000}"/>
    <cellStyle name="Note 12 3 3 3" xfId="8122" xr:uid="{00000000-0005-0000-0000-0000B21F0000}"/>
    <cellStyle name="Note 12 3 3 4" xfId="8123" xr:uid="{00000000-0005-0000-0000-0000B31F0000}"/>
    <cellStyle name="Note 12 3 4" xfId="8124" xr:uid="{00000000-0005-0000-0000-0000B41F0000}"/>
    <cellStyle name="Note 12 3 5" xfId="8125" xr:uid="{00000000-0005-0000-0000-0000B51F0000}"/>
    <cellStyle name="Note 12 3 6" xfId="8126" xr:uid="{00000000-0005-0000-0000-0000B61F0000}"/>
    <cellStyle name="Note 12 4" xfId="8127" xr:uid="{00000000-0005-0000-0000-0000B71F0000}"/>
    <cellStyle name="Note 12 4 2" xfId="8128" xr:uid="{00000000-0005-0000-0000-0000B81F0000}"/>
    <cellStyle name="Note 12 4 3" xfId="8129" xr:uid="{00000000-0005-0000-0000-0000B91F0000}"/>
    <cellStyle name="Note 12 4 4" xfId="8130" xr:uid="{00000000-0005-0000-0000-0000BA1F0000}"/>
    <cellStyle name="Note 12 5" xfId="8131" xr:uid="{00000000-0005-0000-0000-0000BB1F0000}"/>
    <cellStyle name="Note 12 5 2" xfId="8132" xr:uid="{00000000-0005-0000-0000-0000BC1F0000}"/>
    <cellStyle name="Note 12 5 3" xfId="8133" xr:uid="{00000000-0005-0000-0000-0000BD1F0000}"/>
    <cellStyle name="Note 12 5 4" xfId="8134" xr:uid="{00000000-0005-0000-0000-0000BE1F0000}"/>
    <cellStyle name="Note 12 6" xfId="8135" xr:uid="{00000000-0005-0000-0000-0000BF1F0000}"/>
    <cellStyle name="Note 12 7" xfId="8136" xr:uid="{00000000-0005-0000-0000-0000C01F0000}"/>
    <cellStyle name="Note 12 8" xfId="8137" xr:uid="{00000000-0005-0000-0000-0000C11F0000}"/>
    <cellStyle name="Note 13" xfId="8138" xr:uid="{00000000-0005-0000-0000-0000C21F0000}"/>
    <cellStyle name="Note 13 2" xfId="8139" xr:uid="{00000000-0005-0000-0000-0000C31F0000}"/>
    <cellStyle name="Note 13 2 2" xfId="8140" xr:uid="{00000000-0005-0000-0000-0000C41F0000}"/>
    <cellStyle name="Note 13 2 2 2" xfId="8141" xr:uid="{00000000-0005-0000-0000-0000C51F0000}"/>
    <cellStyle name="Note 13 2 2 3" xfId="8142" xr:uid="{00000000-0005-0000-0000-0000C61F0000}"/>
    <cellStyle name="Note 13 2 2 4" xfId="8143" xr:uid="{00000000-0005-0000-0000-0000C71F0000}"/>
    <cellStyle name="Note 13 2 3" xfId="8144" xr:uid="{00000000-0005-0000-0000-0000C81F0000}"/>
    <cellStyle name="Note 13 2 3 2" xfId="8145" xr:uid="{00000000-0005-0000-0000-0000C91F0000}"/>
    <cellStyle name="Note 13 2 3 3" xfId="8146" xr:uid="{00000000-0005-0000-0000-0000CA1F0000}"/>
    <cellStyle name="Note 13 2 3 4" xfId="8147" xr:uid="{00000000-0005-0000-0000-0000CB1F0000}"/>
    <cellStyle name="Note 13 2 4" xfId="8148" xr:uid="{00000000-0005-0000-0000-0000CC1F0000}"/>
    <cellStyle name="Note 13 2 5" xfId="8149" xr:uid="{00000000-0005-0000-0000-0000CD1F0000}"/>
    <cellStyle name="Note 13 2 6" xfId="8150" xr:uid="{00000000-0005-0000-0000-0000CE1F0000}"/>
    <cellStyle name="Note 13 3" xfId="8151" xr:uid="{00000000-0005-0000-0000-0000CF1F0000}"/>
    <cellStyle name="Note 13 3 2" xfId="8152" xr:uid="{00000000-0005-0000-0000-0000D01F0000}"/>
    <cellStyle name="Note 13 3 2 2" xfId="8153" xr:uid="{00000000-0005-0000-0000-0000D11F0000}"/>
    <cellStyle name="Note 13 3 2 3" xfId="8154" xr:uid="{00000000-0005-0000-0000-0000D21F0000}"/>
    <cellStyle name="Note 13 3 2 4" xfId="8155" xr:uid="{00000000-0005-0000-0000-0000D31F0000}"/>
    <cellStyle name="Note 13 3 3" xfId="8156" xr:uid="{00000000-0005-0000-0000-0000D41F0000}"/>
    <cellStyle name="Note 13 3 3 2" xfId="8157" xr:uid="{00000000-0005-0000-0000-0000D51F0000}"/>
    <cellStyle name="Note 13 3 3 3" xfId="8158" xr:uid="{00000000-0005-0000-0000-0000D61F0000}"/>
    <cellStyle name="Note 13 3 3 4" xfId="8159" xr:uid="{00000000-0005-0000-0000-0000D71F0000}"/>
    <cellStyle name="Note 13 3 4" xfId="8160" xr:uid="{00000000-0005-0000-0000-0000D81F0000}"/>
    <cellStyle name="Note 13 3 5" xfId="8161" xr:uid="{00000000-0005-0000-0000-0000D91F0000}"/>
    <cellStyle name="Note 13 3 6" xfId="8162" xr:uid="{00000000-0005-0000-0000-0000DA1F0000}"/>
    <cellStyle name="Note 14 2" xfId="8163" xr:uid="{00000000-0005-0000-0000-0000DB1F0000}"/>
    <cellStyle name="Note 14 2 2" xfId="8164" xr:uid="{00000000-0005-0000-0000-0000DC1F0000}"/>
    <cellStyle name="Note 14 2 2 2" xfId="8165" xr:uid="{00000000-0005-0000-0000-0000DD1F0000}"/>
    <cellStyle name="Note 14 2 2 3" xfId="8166" xr:uid="{00000000-0005-0000-0000-0000DE1F0000}"/>
    <cellStyle name="Note 14 2 2 4" xfId="8167" xr:uid="{00000000-0005-0000-0000-0000DF1F0000}"/>
    <cellStyle name="Note 14 2 3" xfId="8168" xr:uid="{00000000-0005-0000-0000-0000E01F0000}"/>
    <cellStyle name="Note 14 2 3 2" xfId="8169" xr:uid="{00000000-0005-0000-0000-0000E11F0000}"/>
    <cellStyle name="Note 14 2 3 3" xfId="8170" xr:uid="{00000000-0005-0000-0000-0000E21F0000}"/>
    <cellStyle name="Note 14 2 3 4" xfId="8171" xr:uid="{00000000-0005-0000-0000-0000E31F0000}"/>
    <cellStyle name="Note 14 2 4" xfId="8172" xr:uid="{00000000-0005-0000-0000-0000E41F0000}"/>
    <cellStyle name="Note 14 2 5" xfId="8173" xr:uid="{00000000-0005-0000-0000-0000E51F0000}"/>
    <cellStyle name="Note 14 2 6" xfId="8174" xr:uid="{00000000-0005-0000-0000-0000E61F0000}"/>
    <cellStyle name="Note 14 3" xfId="8175" xr:uid="{00000000-0005-0000-0000-0000E71F0000}"/>
    <cellStyle name="Note 14 3 2" xfId="8176" xr:uid="{00000000-0005-0000-0000-0000E81F0000}"/>
    <cellStyle name="Note 14 3 2 2" xfId="8177" xr:uid="{00000000-0005-0000-0000-0000E91F0000}"/>
    <cellStyle name="Note 14 3 2 3" xfId="8178" xr:uid="{00000000-0005-0000-0000-0000EA1F0000}"/>
    <cellStyle name="Note 14 3 2 4" xfId="8179" xr:uid="{00000000-0005-0000-0000-0000EB1F0000}"/>
    <cellStyle name="Note 14 3 3" xfId="8180" xr:uid="{00000000-0005-0000-0000-0000EC1F0000}"/>
    <cellStyle name="Note 14 3 3 2" xfId="8181" xr:uid="{00000000-0005-0000-0000-0000ED1F0000}"/>
    <cellStyle name="Note 14 3 3 3" xfId="8182" xr:uid="{00000000-0005-0000-0000-0000EE1F0000}"/>
    <cellStyle name="Note 14 3 3 4" xfId="8183" xr:uid="{00000000-0005-0000-0000-0000EF1F0000}"/>
    <cellStyle name="Note 14 3 4" xfId="8184" xr:uid="{00000000-0005-0000-0000-0000F01F0000}"/>
    <cellStyle name="Note 14 3 5" xfId="8185" xr:uid="{00000000-0005-0000-0000-0000F11F0000}"/>
    <cellStyle name="Note 14 3 6" xfId="8186" xr:uid="{00000000-0005-0000-0000-0000F21F0000}"/>
    <cellStyle name="Note 2" xfId="8187" xr:uid="{00000000-0005-0000-0000-0000F31F0000}"/>
    <cellStyle name="Note 2 2" xfId="8188" xr:uid="{00000000-0005-0000-0000-0000F41F0000}"/>
    <cellStyle name="Note 2 2 2" xfId="8189" xr:uid="{00000000-0005-0000-0000-0000F51F0000}"/>
    <cellStyle name="Note 2 2 2 2" xfId="8190" xr:uid="{00000000-0005-0000-0000-0000F61F0000}"/>
    <cellStyle name="Note 2 2 2 3" xfId="8191" xr:uid="{00000000-0005-0000-0000-0000F71F0000}"/>
    <cellStyle name="Note 2 2 2 4" xfId="8192" xr:uid="{00000000-0005-0000-0000-0000F81F0000}"/>
    <cellStyle name="Note 2 2 3" xfId="8193" xr:uid="{00000000-0005-0000-0000-0000F91F0000}"/>
    <cellStyle name="Note 2 2 3 2" xfId="8194" xr:uid="{00000000-0005-0000-0000-0000FA1F0000}"/>
    <cellStyle name="Note 2 2 3 3" xfId="8195" xr:uid="{00000000-0005-0000-0000-0000FB1F0000}"/>
    <cellStyle name="Note 2 2 3 4" xfId="8196" xr:uid="{00000000-0005-0000-0000-0000FC1F0000}"/>
    <cellStyle name="Note 2 2 4" xfId="8197" xr:uid="{00000000-0005-0000-0000-0000FD1F0000}"/>
    <cellStyle name="Note 2 2 5" xfId="8198" xr:uid="{00000000-0005-0000-0000-0000FE1F0000}"/>
    <cellStyle name="Note 2 2 6" xfId="8199" xr:uid="{00000000-0005-0000-0000-0000FF1F0000}"/>
    <cellStyle name="Note 2 3" xfId="8200" xr:uid="{00000000-0005-0000-0000-000000200000}"/>
    <cellStyle name="Note 2 3 2" xfId="8201" xr:uid="{00000000-0005-0000-0000-000001200000}"/>
    <cellStyle name="Note 2 3 2 2" xfId="8202" xr:uid="{00000000-0005-0000-0000-000002200000}"/>
    <cellStyle name="Note 2 3 2 3" xfId="8203" xr:uid="{00000000-0005-0000-0000-000003200000}"/>
    <cellStyle name="Note 2 3 2 4" xfId="8204" xr:uid="{00000000-0005-0000-0000-000004200000}"/>
    <cellStyle name="Note 2 3 3" xfId="8205" xr:uid="{00000000-0005-0000-0000-000005200000}"/>
    <cellStyle name="Note 2 3 3 2" xfId="8206" xr:uid="{00000000-0005-0000-0000-000006200000}"/>
    <cellStyle name="Note 2 3 3 3" xfId="8207" xr:uid="{00000000-0005-0000-0000-000007200000}"/>
    <cellStyle name="Note 2 3 3 4" xfId="8208" xr:uid="{00000000-0005-0000-0000-000008200000}"/>
    <cellStyle name="Note 2 3 4" xfId="8209" xr:uid="{00000000-0005-0000-0000-000009200000}"/>
    <cellStyle name="Note 2 3 5" xfId="8210" xr:uid="{00000000-0005-0000-0000-00000A200000}"/>
    <cellStyle name="Note 2 3 6" xfId="8211" xr:uid="{00000000-0005-0000-0000-00000B200000}"/>
    <cellStyle name="Note 2 4" xfId="8212" xr:uid="{00000000-0005-0000-0000-00000C200000}"/>
    <cellStyle name="Note 2 4 2" xfId="8213" xr:uid="{00000000-0005-0000-0000-00000D200000}"/>
    <cellStyle name="Note 2 4 2 2" xfId="8214" xr:uid="{00000000-0005-0000-0000-00000E200000}"/>
    <cellStyle name="Note 2 4 2 3" xfId="8215" xr:uid="{00000000-0005-0000-0000-00000F200000}"/>
    <cellStyle name="Note 2 4 2 4" xfId="8216" xr:uid="{00000000-0005-0000-0000-000010200000}"/>
    <cellStyle name="Note 2 4 3" xfId="8217" xr:uid="{00000000-0005-0000-0000-000011200000}"/>
    <cellStyle name="Note 2 4 3 2" xfId="8218" xr:uid="{00000000-0005-0000-0000-000012200000}"/>
    <cellStyle name="Note 2 4 3 3" xfId="8219" xr:uid="{00000000-0005-0000-0000-000013200000}"/>
    <cellStyle name="Note 2 4 3 4" xfId="8220" xr:uid="{00000000-0005-0000-0000-000014200000}"/>
    <cellStyle name="Note 2 4 4" xfId="8221" xr:uid="{00000000-0005-0000-0000-000015200000}"/>
    <cellStyle name="Note 2 4 5" xfId="8222" xr:uid="{00000000-0005-0000-0000-000016200000}"/>
    <cellStyle name="Note 2 4 6" xfId="8223" xr:uid="{00000000-0005-0000-0000-000017200000}"/>
    <cellStyle name="Note 2 5" xfId="8224" xr:uid="{00000000-0005-0000-0000-000018200000}"/>
    <cellStyle name="Note 2 5 2" xfId="8225" xr:uid="{00000000-0005-0000-0000-000019200000}"/>
    <cellStyle name="Note 2 5 2 2" xfId="8226" xr:uid="{00000000-0005-0000-0000-00001A200000}"/>
    <cellStyle name="Note 2 5 2 3" xfId="8227" xr:uid="{00000000-0005-0000-0000-00001B200000}"/>
    <cellStyle name="Note 2 5 2 4" xfId="8228" xr:uid="{00000000-0005-0000-0000-00001C200000}"/>
    <cellStyle name="Note 2 5 3" xfId="8229" xr:uid="{00000000-0005-0000-0000-00001D200000}"/>
    <cellStyle name="Note 2 5 3 2" xfId="8230" xr:uid="{00000000-0005-0000-0000-00001E200000}"/>
    <cellStyle name="Note 2 5 3 3" xfId="8231" xr:uid="{00000000-0005-0000-0000-00001F200000}"/>
    <cellStyle name="Note 2 5 3 4" xfId="8232" xr:uid="{00000000-0005-0000-0000-000020200000}"/>
    <cellStyle name="Note 2 5 4" xfId="8233" xr:uid="{00000000-0005-0000-0000-000021200000}"/>
    <cellStyle name="Note 2 5 5" xfId="8234" xr:uid="{00000000-0005-0000-0000-000022200000}"/>
    <cellStyle name="Note 2 5 6" xfId="8235" xr:uid="{00000000-0005-0000-0000-000023200000}"/>
    <cellStyle name="Note 2 6" xfId="8236" xr:uid="{00000000-0005-0000-0000-000024200000}"/>
    <cellStyle name="Note 2 7" xfId="8237" xr:uid="{00000000-0005-0000-0000-000025200000}"/>
    <cellStyle name="Note 2 8" xfId="8238" xr:uid="{00000000-0005-0000-0000-000026200000}"/>
    <cellStyle name="Note 3" xfId="8239" xr:uid="{00000000-0005-0000-0000-000027200000}"/>
    <cellStyle name="Note 3 2" xfId="8240" xr:uid="{00000000-0005-0000-0000-000028200000}"/>
    <cellStyle name="Note 3 2 2" xfId="8241" xr:uid="{00000000-0005-0000-0000-000029200000}"/>
    <cellStyle name="Note 3 2 2 2" xfId="8242" xr:uid="{00000000-0005-0000-0000-00002A200000}"/>
    <cellStyle name="Note 3 2 2 3" xfId="8243" xr:uid="{00000000-0005-0000-0000-00002B200000}"/>
    <cellStyle name="Note 3 2 2 4" xfId="8244" xr:uid="{00000000-0005-0000-0000-00002C200000}"/>
    <cellStyle name="Note 3 2 3" xfId="8245" xr:uid="{00000000-0005-0000-0000-00002D200000}"/>
    <cellStyle name="Note 3 2 3 2" xfId="8246" xr:uid="{00000000-0005-0000-0000-00002E200000}"/>
    <cellStyle name="Note 3 2 3 3" xfId="8247" xr:uid="{00000000-0005-0000-0000-00002F200000}"/>
    <cellStyle name="Note 3 2 3 4" xfId="8248" xr:uid="{00000000-0005-0000-0000-000030200000}"/>
    <cellStyle name="Note 3 2 4" xfId="8249" xr:uid="{00000000-0005-0000-0000-000031200000}"/>
    <cellStyle name="Note 3 2 5" xfId="8250" xr:uid="{00000000-0005-0000-0000-000032200000}"/>
    <cellStyle name="Note 3 2 6" xfId="8251" xr:uid="{00000000-0005-0000-0000-000033200000}"/>
    <cellStyle name="Note 3 3" xfId="8252" xr:uid="{00000000-0005-0000-0000-000034200000}"/>
    <cellStyle name="Note 3 3 2" xfId="8253" xr:uid="{00000000-0005-0000-0000-000035200000}"/>
    <cellStyle name="Note 3 3 2 2" xfId="8254" xr:uid="{00000000-0005-0000-0000-000036200000}"/>
    <cellStyle name="Note 3 3 2 3" xfId="8255" xr:uid="{00000000-0005-0000-0000-000037200000}"/>
    <cellStyle name="Note 3 3 2 4" xfId="8256" xr:uid="{00000000-0005-0000-0000-000038200000}"/>
    <cellStyle name="Note 3 3 3" xfId="8257" xr:uid="{00000000-0005-0000-0000-000039200000}"/>
    <cellStyle name="Note 3 3 3 2" xfId="8258" xr:uid="{00000000-0005-0000-0000-00003A200000}"/>
    <cellStyle name="Note 3 3 3 3" xfId="8259" xr:uid="{00000000-0005-0000-0000-00003B200000}"/>
    <cellStyle name="Note 3 3 3 4" xfId="8260" xr:uid="{00000000-0005-0000-0000-00003C200000}"/>
    <cellStyle name="Note 3 3 4" xfId="8261" xr:uid="{00000000-0005-0000-0000-00003D200000}"/>
    <cellStyle name="Note 3 3 5" xfId="8262" xr:uid="{00000000-0005-0000-0000-00003E200000}"/>
    <cellStyle name="Note 3 3 6" xfId="8263" xr:uid="{00000000-0005-0000-0000-00003F200000}"/>
    <cellStyle name="Note 3 4" xfId="8264" xr:uid="{00000000-0005-0000-0000-000040200000}"/>
    <cellStyle name="Note 3 4 2" xfId="8265" xr:uid="{00000000-0005-0000-0000-000041200000}"/>
    <cellStyle name="Note 3 4 3" xfId="8266" xr:uid="{00000000-0005-0000-0000-000042200000}"/>
    <cellStyle name="Note 3 4 4" xfId="8267" xr:uid="{00000000-0005-0000-0000-000043200000}"/>
    <cellStyle name="Note 3 5" xfId="8268" xr:uid="{00000000-0005-0000-0000-000044200000}"/>
    <cellStyle name="Note 3 5 2" xfId="8269" xr:uid="{00000000-0005-0000-0000-000045200000}"/>
    <cellStyle name="Note 3 5 3" xfId="8270" xr:uid="{00000000-0005-0000-0000-000046200000}"/>
    <cellStyle name="Note 3 5 4" xfId="8271" xr:uid="{00000000-0005-0000-0000-000047200000}"/>
    <cellStyle name="Note 3 6" xfId="8272" xr:uid="{00000000-0005-0000-0000-000048200000}"/>
    <cellStyle name="Note 3 7" xfId="8273" xr:uid="{00000000-0005-0000-0000-000049200000}"/>
    <cellStyle name="Note 3 8" xfId="8274" xr:uid="{00000000-0005-0000-0000-00004A200000}"/>
    <cellStyle name="Note 4" xfId="8275" xr:uid="{00000000-0005-0000-0000-00004B200000}"/>
    <cellStyle name="Note 4 2" xfId="8276" xr:uid="{00000000-0005-0000-0000-00004C200000}"/>
    <cellStyle name="Note 4 2 2" xfId="8277" xr:uid="{00000000-0005-0000-0000-00004D200000}"/>
    <cellStyle name="Note 4 2 2 2" xfId="8278" xr:uid="{00000000-0005-0000-0000-00004E200000}"/>
    <cellStyle name="Note 4 2 2 3" xfId="8279" xr:uid="{00000000-0005-0000-0000-00004F200000}"/>
    <cellStyle name="Note 4 2 2 4" xfId="8280" xr:uid="{00000000-0005-0000-0000-000050200000}"/>
    <cellStyle name="Note 4 2 3" xfId="8281" xr:uid="{00000000-0005-0000-0000-000051200000}"/>
    <cellStyle name="Note 4 2 3 2" xfId="8282" xr:uid="{00000000-0005-0000-0000-000052200000}"/>
    <cellStyle name="Note 4 2 3 3" xfId="8283" xr:uid="{00000000-0005-0000-0000-000053200000}"/>
    <cellStyle name="Note 4 2 3 4" xfId="8284" xr:uid="{00000000-0005-0000-0000-000054200000}"/>
    <cellStyle name="Note 4 2 4" xfId="8285" xr:uid="{00000000-0005-0000-0000-000055200000}"/>
    <cellStyle name="Note 4 2 5" xfId="8286" xr:uid="{00000000-0005-0000-0000-000056200000}"/>
    <cellStyle name="Note 4 2 6" xfId="8287" xr:uid="{00000000-0005-0000-0000-000057200000}"/>
    <cellStyle name="Note 4 3" xfId="8288" xr:uid="{00000000-0005-0000-0000-000058200000}"/>
    <cellStyle name="Note 4 3 2" xfId="8289" xr:uid="{00000000-0005-0000-0000-000059200000}"/>
    <cellStyle name="Note 4 3 2 2" xfId="8290" xr:uid="{00000000-0005-0000-0000-00005A200000}"/>
    <cellStyle name="Note 4 3 2 3" xfId="8291" xr:uid="{00000000-0005-0000-0000-00005B200000}"/>
    <cellStyle name="Note 4 3 2 4" xfId="8292" xr:uid="{00000000-0005-0000-0000-00005C200000}"/>
    <cellStyle name="Note 4 3 3" xfId="8293" xr:uid="{00000000-0005-0000-0000-00005D200000}"/>
    <cellStyle name="Note 4 3 3 2" xfId="8294" xr:uid="{00000000-0005-0000-0000-00005E200000}"/>
    <cellStyle name="Note 4 3 3 3" xfId="8295" xr:uid="{00000000-0005-0000-0000-00005F200000}"/>
    <cellStyle name="Note 4 3 3 4" xfId="8296" xr:uid="{00000000-0005-0000-0000-000060200000}"/>
    <cellStyle name="Note 4 3 4" xfId="8297" xr:uid="{00000000-0005-0000-0000-000061200000}"/>
    <cellStyle name="Note 4 3 5" xfId="8298" xr:uid="{00000000-0005-0000-0000-000062200000}"/>
    <cellStyle name="Note 4 3 6" xfId="8299" xr:uid="{00000000-0005-0000-0000-000063200000}"/>
    <cellStyle name="Note 4 4" xfId="8300" xr:uid="{00000000-0005-0000-0000-000064200000}"/>
    <cellStyle name="Note 4 4 2" xfId="8301" xr:uid="{00000000-0005-0000-0000-000065200000}"/>
    <cellStyle name="Note 4 4 3" xfId="8302" xr:uid="{00000000-0005-0000-0000-000066200000}"/>
    <cellStyle name="Note 4 4 4" xfId="8303" xr:uid="{00000000-0005-0000-0000-000067200000}"/>
    <cellStyle name="Note 4 5" xfId="8304" xr:uid="{00000000-0005-0000-0000-000068200000}"/>
    <cellStyle name="Note 4 5 2" xfId="8305" xr:uid="{00000000-0005-0000-0000-000069200000}"/>
    <cellStyle name="Note 4 5 3" xfId="8306" xr:uid="{00000000-0005-0000-0000-00006A200000}"/>
    <cellStyle name="Note 4 5 4" xfId="8307" xr:uid="{00000000-0005-0000-0000-00006B200000}"/>
    <cellStyle name="Note 4 6" xfId="8308" xr:uid="{00000000-0005-0000-0000-00006C200000}"/>
    <cellStyle name="Note 4 7" xfId="8309" xr:uid="{00000000-0005-0000-0000-00006D200000}"/>
    <cellStyle name="Note 4 8" xfId="8310" xr:uid="{00000000-0005-0000-0000-00006E200000}"/>
    <cellStyle name="Note 5" xfId="8311" xr:uid="{00000000-0005-0000-0000-00006F200000}"/>
    <cellStyle name="Note 5 10" xfId="8312" xr:uid="{00000000-0005-0000-0000-000070200000}"/>
    <cellStyle name="Note 5 2" xfId="8313" xr:uid="{00000000-0005-0000-0000-000071200000}"/>
    <cellStyle name="Note 5 2 2" xfId="8314" xr:uid="{00000000-0005-0000-0000-000072200000}"/>
    <cellStyle name="Note 5 2 2 2" xfId="8315" xr:uid="{00000000-0005-0000-0000-000073200000}"/>
    <cellStyle name="Note 5 2 2 3" xfId="8316" xr:uid="{00000000-0005-0000-0000-000074200000}"/>
    <cellStyle name="Note 5 2 2 4" xfId="8317" xr:uid="{00000000-0005-0000-0000-000075200000}"/>
    <cellStyle name="Note 5 2 2 5" xfId="8318" xr:uid="{00000000-0005-0000-0000-000076200000}"/>
    <cellStyle name="Note 5 2 2 6" xfId="8319" xr:uid="{00000000-0005-0000-0000-000077200000}"/>
    <cellStyle name="Note 5 2 3" xfId="8320" xr:uid="{00000000-0005-0000-0000-000078200000}"/>
    <cellStyle name="Note 5 2 4" xfId="8321" xr:uid="{00000000-0005-0000-0000-000079200000}"/>
    <cellStyle name="Note 5 2 5" xfId="8322" xr:uid="{00000000-0005-0000-0000-00007A200000}"/>
    <cellStyle name="Note 5 2 6" xfId="8323" xr:uid="{00000000-0005-0000-0000-00007B200000}"/>
    <cellStyle name="Note 5 2 7" xfId="8324" xr:uid="{00000000-0005-0000-0000-00007C200000}"/>
    <cellStyle name="Note 5 2 8" xfId="8325" xr:uid="{00000000-0005-0000-0000-00007D200000}"/>
    <cellStyle name="Note 5 3" xfId="8326" xr:uid="{00000000-0005-0000-0000-00007E200000}"/>
    <cellStyle name="Note 5 3 2" xfId="8327" xr:uid="{00000000-0005-0000-0000-00007F200000}"/>
    <cellStyle name="Note 5 3 2 2" xfId="8328" xr:uid="{00000000-0005-0000-0000-000080200000}"/>
    <cellStyle name="Note 5 3 2 3" xfId="8329" xr:uid="{00000000-0005-0000-0000-000081200000}"/>
    <cellStyle name="Note 5 3 2 4" xfId="8330" xr:uid="{00000000-0005-0000-0000-000082200000}"/>
    <cellStyle name="Note 5 3 2 5" xfId="8331" xr:uid="{00000000-0005-0000-0000-000083200000}"/>
    <cellStyle name="Note 5 3 2 6" xfId="8332" xr:uid="{00000000-0005-0000-0000-000084200000}"/>
    <cellStyle name="Note 5 3 3" xfId="8333" xr:uid="{00000000-0005-0000-0000-000085200000}"/>
    <cellStyle name="Note 5 3 4" xfId="8334" xr:uid="{00000000-0005-0000-0000-000086200000}"/>
    <cellStyle name="Note 5 3 5" xfId="8335" xr:uid="{00000000-0005-0000-0000-000087200000}"/>
    <cellStyle name="Note 5 3 6" xfId="8336" xr:uid="{00000000-0005-0000-0000-000088200000}"/>
    <cellStyle name="Note 5 3 7" xfId="8337" xr:uid="{00000000-0005-0000-0000-000089200000}"/>
    <cellStyle name="Note 5 3 8" xfId="8338" xr:uid="{00000000-0005-0000-0000-00008A200000}"/>
    <cellStyle name="Note 5 4" xfId="8339" xr:uid="{00000000-0005-0000-0000-00008B200000}"/>
    <cellStyle name="Note 5 4 2" xfId="8340" xr:uid="{00000000-0005-0000-0000-00008C200000}"/>
    <cellStyle name="Note 5 4 3" xfId="8341" xr:uid="{00000000-0005-0000-0000-00008D200000}"/>
    <cellStyle name="Note 5 4 4" xfId="8342" xr:uid="{00000000-0005-0000-0000-00008E200000}"/>
    <cellStyle name="Note 5 4 5" xfId="8343" xr:uid="{00000000-0005-0000-0000-00008F200000}"/>
    <cellStyle name="Note 5 4 6" xfId="8344" xr:uid="{00000000-0005-0000-0000-000090200000}"/>
    <cellStyle name="Note 5 5" xfId="8345" xr:uid="{00000000-0005-0000-0000-000091200000}"/>
    <cellStyle name="Note 5 6" xfId="8346" xr:uid="{00000000-0005-0000-0000-000092200000}"/>
    <cellStyle name="Note 5 7" xfId="8347" xr:uid="{00000000-0005-0000-0000-000093200000}"/>
    <cellStyle name="Note 5 8" xfId="8348" xr:uid="{00000000-0005-0000-0000-000094200000}"/>
    <cellStyle name="Note 5 9" xfId="8349" xr:uid="{00000000-0005-0000-0000-000095200000}"/>
    <cellStyle name="Note 6" xfId="8350" xr:uid="{00000000-0005-0000-0000-000096200000}"/>
    <cellStyle name="Note 6 10" xfId="8351" xr:uid="{00000000-0005-0000-0000-000097200000}"/>
    <cellStyle name="Note 6 2" xfId="8352" xr:uid="{00000000-0005-0000-0000-000098200000}"/>
    <cellStyle name="Note 6 2 2" xfId="8353" xr:uid="{00000000-0005-0000-0000-000099200000}"/>
    <cellStyle name="Note 6 2 2 2" xfId="8354" xr:uid="{00000000-0005-0000-0000-00009A200000}"/>
    <cellStyle name="Note 6 2 2 3" xfId="8355" xr:uid="{00000000-0005-0000-0000-00009B200000}"/>
    <cellStyle name="Note 6 2 2 4" xfId="8356" xr:uid="{00000000-0005-0000-0000-00009C200000}"/>
    <cellStyle name="Note 6 2 2 5" xfId="8357" xr:uid="{00000000-0005-0000-0000-00009D200000}"/>
    <cellStyle name="Note 6 2 2 6" xfId="8358" xr:uid="{00000000-0005-0000-0000-00009E200000}"/>
    <cellStyle name="Note 6 2 3" xfId="8359" xr:uid="{00000000-0005-0000-0000-00009F200000}"/>
    <cellStyle name="Note 6 2 4" xfId="8360" xr:uid="{00000000-0005-0000-0000-0000A0200000}"/>
    <cellStyle name="Note 6 2 5" xfId="8361" xr:uid="{00000000-0005-0000-0000-0000A1200000}"/>
    <cellStyle name="Note 6 2 6" xfId="8362" xr:uid="{00000000-0005-0000-0000-0000A2200000}"/>
    <cellStyle name="Note 6 2 7" xfId="8363" xr:uid="{00000000-0005-0000-0000-0000A3200000}"/>
    <cellStyle name="Note 6 2 8" xfId="8364" xr:uid="{00000000-0005-0000-0000-0000A4200000}"/>
    <cellStyle name="Note 6 3" xfId="8365" xr:uid="{00000000-0005-0000-0000-0000A5200000}"/>
    <cellStyle name="Note 6 3 2" xfId="8366" xr:uid="{00000000-0005-0000-0000-0000A6200000}"/>
    <cellStyle name="Note 6 3 2 2" xfId="8367" xr:uid="{00000000-0005-0000-0000-0000A7200000}"/>
    <cellStyle name="Note 6 3 2 3" xfId="8368" xr:uid="{00000000-0005-0000-0000-0000A8200000}"/>
    <cellStyle name="Note 6 3 2 4" xfId="8369" xr:uid="{00000000-0005-0000-0000-0000A9200000}"/>
    <cellStyle name="Note 6 3 2 5" xfId="8370" xr:uid="{00000000-0005-0000-0000-0000AA200000}"/>
    <cellStyle name="Note 6 3 2 6" xfId="8371" xr:uid="{00000000-0005-0000-0000-0000AB200000}"/>
    <cellStyle name="Note 6 3 3" xfId="8372" xr:uid="{00000000-0005-0000-0000-0000AC200000}"/>
    <cellStyle name="Note 6 3 4" xfId="8373" xr:uid="{00000000-0005-0000-0000-0000AD200000}"/>
    <cellStyle name="Note 6 3 5" xfId="8374" xr:uid="{00000000-0005-0000-0000-0000AE200000}"/>
    <cellStyle name="Note 6 3 6" xfId="8375" xr:uid="{00000000-0005-0000-0000-0000AF200000}"/>
    <cellStyle name="Note 6 3 7" xfId="8376" xr:uid="{00000000-0005-0000-0000-0000B0200000}"/>
    <cellStyle name="Note 6 3 8" xfId="8377" xr:uid="{00000000-0005-0000-0000-0000B1200000}"/>
    <cellStyle name="Note 6 4" xfId="8378" xr:uid="{00000000-0005-0000-0000-0000B2200000}"/>
    <cellStyle name="Note 6 4 2" xfId="8379" xr:uid="{00000000-0005-0000-0000-0000B3200000}"/>
    <cellStyle name="Note 6 4 3" xfId="8380" xr:uid="{00000000-0005-0000-0000-0000B4200000}"/>
    <cellStyle name="Note 6 4 4" xfId="8381" xr:uid="{00000000-0005-0000-0000-0000B5200000}"/>
    <cellStyle name="Note 6 4 5" xfId="8382" xr:uid="{00000000-0005-0000-0000-0000B6200000}"/>
    <cellStyle name="Note 6 4 6" xfId="8383" xr:uid="{00000000-0005-0000-0000-0000B7200000}"/>
    <cellStyle name="Note 6 5" xfId="8384" xr:uid="{00000000-0005-0000-0000-0000B8200000}"/>
    <cellStyle name="Note 6 6" xfId="8385" xr:uid="{00000000-0005-0000-0000-0000B9200000}"/>
    <cellStyle name="Note 6 7" xfId="8386" xr:uid="{00000000-0005-0000-0000-0000BA200000}"/>
    <cellStyle name="Note 6 8" xfId="8387" xr:uid="{00000000-0005-0000-0000-0000BB200000}"/>
    <cellStyle name="Note 6 9" xfId="8388" xr:uid="{00000000-0005-0000-0000-0000BC200000}"/>
    <cellStyle name="Note 7" xfId="8389" xr:uid="{00000000-0005-0000-0000-0000BD200000}"/>
    <cellStyle name="Note 7 10" xfId="8390" xr:uid="{00000000-0005-0000-0000-0000BE200000}"/>
    <cellStyle name="Note 7 2" xfId="8391" xr:uid="{00000000-0005-0000-0000-0000BF200000}"/>
    <cellStyle name="Note 7 2 2" xfId="8392" xr:uid="{00000000-0005-0000-0000-0000C0200000}"/>
    <cellStyle name="Note 7 2 2 2" xfId="8393" xr:uid="{00000000-0005-0000-0000-0000C1200000}"/>
    <cellStyle name="Note 7 2 2 3" xfId="8394" xr:uid="{00000000-0005-0000-0000-0000C2200000}"/>
    <cellStyle name="Note 7 2 2 4" xfId="8395" xr:uid="{00000000-0005-0000-0000-0000C3200000}"/>
    <cellStyle name="Note 7 2 2 5" xfId="8396" xr:uid="{00000000-0005-0000-0000-0000C4200000}"/>
    <cellStyle name="Note 7 2 2 6" xfId="8397" xr:uid="{00000000-0005-0000-0000-0000C5200000}"/>
    <cellStyle name="Note 7 2 3" xfId="8398" xr:uid="{00000000-0005-0000-0000-0000C6200000}"/>
    <cellStyle name="Note 7 2 4" xfId="8399" xr:uid="{00000000-0005-0000-0000-0000C7200000}"/>
    <cellStyle name="Note 7 2 5" xfId="8400" xr:uid="{00000000-0005-0000-0000-0000C8200000}"/>
    <cellStyle name="Note 7 2 6" xfId="8401" xr:uid="{00000000-0005-0000-0000-0000C9200000}"/>
    <cellStyle name="Note 7 2 7" xfId="8402" xr:uid="{00000000-0005-0000-0000-0000CA200000}"/>
    <cellStyle name="Note 7 2 8" xfId="8403" xr:uid="{00000000-0005-0000-0000-0000CB200000}"/>
    <cellStyle name="Note 7 3" xfId="8404" xr:uid="{00000000-0005-0000-0000-0000CC200000}"/>
    <cellStyle name="Note 7 3 2" xfId="8405" xr:uid="{00000000-0005-0000-0000-0000CD200000}"/>
    <cellStyle name="Note 7 3 2 2" xfId="8406" xr:uid="{00000000-0005-0000-0000-0000CE200000}"/>
    <cellStyle name="Note 7 3 2 3" xfId="8407" xr:uid="{00000000-0005-0000-0000-0000CF200000}"/>
    <cellStyle name="Note 7 3 2 4" xfId="8408" xr:uid="{00000000-0005-0000-0000-0000D0200000}"/>
    <cellStyle name="Note 7 3 2 5" xfId="8409" xr:uid="{00000000-0005-0000-0000-0000D1200000}"/>
    <cellStyle name="Note 7 3 2 6" xfId="8410" xr:uid="{00000000-0005-0000-0000-0000D2200000}"/>
    <cellStyle name="Note 7 3 3" xfId="8411" xr:uid="{00000000-0005-0000-0000-0000D3200000}"/>
    <cellStyle name="Note 7 3 4" xfId="8412" xr:uid="{00000000-0005-0000-0000-0000D4200000}"/>
    <cellStyle name="Note 7 3 5" xfId="8413" xr:uid="{00000000-0005-0000-0000-0000D5200000}"/>
    <cellStyle name="Note 7 3 6" xfId="8414" xr:uid="{00000000-0005-0000-0000-0000D6200000}"/>
    <cellStyle name="Note 7 3 7" xfId="8415" xr:uid="{00000000-0005-0000-0000-0000D7200000}"/>
    <cellStyle name="Note 7 3 8" xfId="8416" xr:uid="{00000000-0005-0000-0000-0000D8200000}"/>
    <cellStyle name="Note 7 4" xfId="8417" xr:uid="{00000000-0005-0000-0000-0000D9200000}"/>
    <cellStyle name="Note 7 4 2" xfId="8418" xr:uid="{00000000-0005-0000-0000-0000DA200000}"/>
    <cellStyle name="Note 7 4 3" xfId="8419" xr:uid="{00000000-0005-0000-0000-0000DB200000}"/>
    <cellStyle name="Note 7 4 4" xfId="8420" xr:uid="{00000000-0005-0000-0000-0000DC200000}"/>
    <cellStyle name="Note 7 4 5" xfId="8421" xr:uid="{00000000-0005-0000-0000-0000DD200000}"/>
    <cellStyle name="Note 7 4 6" xfId="8422" xr:uid="{00000000-0005-0000-0000-0000DE200000}"/>
    <cellStyle name="Note 7 5" xfId="8423" xr:uid="{00000000-0005-0000-0000-0000DF200000}"/>
    <cellStyle name="Note 7 6" xfId="8424" xr:uid="{00000000-0005-0000-0000-0000E0200000}"/>
    <cellStyle name="Note 7 7" xfId="8425" xr:uid="{00000000-0005-0000-0000-0000E1200000}"/>
    <cellStyle name="Note 7 8" xfId="8426" xr:uid="{00000000-0005-0000-0000-0000E2200000}"/>
    <cellStyle name="Note 7 9" xfId="8427" xr:uid="{00000000-0005-0000-0000-0000E3200000}"/>
    <cellStyle name="Note 8" xfId="8428" xr:uid="{00000000-0005-0000-0000-0000E4200000}"/>
    <cellStyle name="Note 8 10" xfId="8429" xr:uid="{00000000-0005-0000-0000-0000E5200000}"/>
    <cellStyle name="Note 8 2" xfId="8430" xr:uid="{00000000-0005-0000-0000-0000E6200000}"/>
    <cellStyle name="Note 8 2 2" xfId="8431" xr:uid="{00000000-0005-0000-0000-0000E7200000}"/>
    <cellStyle name="Note 8 2 2 2" xfId="8432" xr:uid="{00000000-0005-0000-0000-0000E8200000}"/>
    <cellStyle name="Note 8 2 2 3" xfId="8433" xr:uid="{00000000-0005-0000-0000-0000E9200000}"/>
    <cellStyle name="Note 8 2 2 4" xfId="8434" xr:uid="{00000000-0005-0000-0000-0000EA200000}"/>
    <cellStyle name="Note 8 2 2 5" xfId="8435" xr:uid="{00000000-0005-0000-0000-0000EB200000}"/>
    <cellStyle name="Note 8 2 2 6" xfId="8436" xr:uid="{00000000-0005-0000-0000-0000EC200000}"/>
    <cellStyle name="Note 8 2 3" xfId="8437" xr:uid="{00000000-0005-0000-0000-0000ED200000}"/>
    <cellStyle name="Note 8 2 4" xfId="8438" xr:uid="{00000000-0005-0000-0000-0000EE200000}"/>
    <cellStyle name="Note 8 2 5" xfId="8439" xr:uid="{00000000-0005-0000-0000-0000EF200000}"/>
    <cellStyle name="Note 8 2 6" xfId="8440" xr:uid="{00000000-0005-0000-0000-0000F0200000}"/>
    <cellStyle name="Note 8 2 7" xfId="8441" xr:uid="{00000000-0005-0000-0000-0000F1200000}"/>
    <cellStyle name="Note 8 2 8" xfId="8442" xr:uid="{00000000-0005-0000-0000-0000F2200000}"/>
    <cellStyle name="Note 8 3" xfId="8443" xr:uid="{00000000-0005-0000-0000-0000F3200000}"/>
    <cellStyle name="Note 8 3 2" xfId="8444" xr:uid="{00000000-0005-0000-0000-0000F4200000}"/>
    <cellStyle name="Note 8 3 2 2" xfId="8445" xr:uid="{00000000-0005-0000-0000-0000F5200000}"/>
    <cellStyle name="Note 8 3 2 3" xfId="8446" xr:uid="{00000000-0005-0000-0000-0000F6200000}"/>
    <cellStyle name="Note 8 3 2 4" xfId="8447" xr:uid="{00000000-0005-0000-0000-0000F7200000}"/>
    <cellStyle name="Note 8 3 2 5" xfId="8448" xr:uid="{00000000-0005-0000-0000-0000F8200000}"/>
    <cellStyle name="Note 8 3 2 6" xfId="8449" xr:uid="{00000000-0005-0000-0000-0000F9200000}"/>
    <cellStyle name="Note 8 3 3" xfId="8450" xr:uid="{00000000-0005-0000-0000-0000FA200000}"/>
    <cellStyle name="Note 8 3 4" xfId="8451" xr:uid="{00000000-0005-0000-0000-0000FB200000}"/>
    <cellStyle name="Note 8 3 5" xfId="8452" xr:uid="{00000000-0005-0000-0000-0000FC200000}"/>
    <cellStyle name="Note 8 3 6" xfId="8453" xr:uid="{00000000-0005-0000-0000-0000FD200000}"/>
    <cellStyle name="Note 8 3 7" xfId="8454" xr:uid="{00000000-0005-0000-0000-0000FE200000}"/>
    <cellStyle name="Note 8 3 8" xfId="8455" xr:uid="{00000000-0005-0000-0000-0000FF200000}"/>
    <cellStyle name="Note 8 4" xfId="8456" xr:uid="{00000000-0005-0000-0000-000000210000}"/>
    <cellStyle name="Note 8 4 2" xfId="8457" xr:uid="{00000000-0005-0000-0000-000001210000}"/>
    <cellStyle name="Note 8 4 3" xfId="8458" xr:uid="{00000000-0005-0000-0000-000002210000}"/>
    <cellStyle name="Note 8 4 4" xfId="8459" xr:uid="{00000000-0005-0000-0000-000003210000}"/>
    <cellStyle name="Note 8 4 5" xfId="8460" xr:uid="{00000000-0005-0000-0000-000004210000}"/>
    <cellStyle name="Note 8 4 6" xfId="8461" xr:uid="{00000000-0005-0000-0000-000005210000}"/>
    <cellStyle name="Note 8 5" xfId="8462" xr:uid="{00000000-0005-0000-0000-000006210000}"/>
    <cellStyle name="Note 8 6" xfId="8463" xr:uid="{00000000-0005-0000-0000-000007210000}"/>
    <cellStyle name="Note 8 7" xfId="8464" xr:uid="{00000000-0005-0000-0000-000008210000}"/>
    <cellStyle name="Note 8 8" xfId="8465" xr:uid="{00000000-0005-0000-0000-000009210000}"/>
    <cellStyle name="Note 8 9" xfId="8466" xr:uid="{00000000-0005-0000-0000-00000A210000}"/>
    <cellStyle name="Note 9" xfId="8467" xr:uid="{00000000-0005-0000-0000-00000B210000}"/>
    <cellStyle name="Note 9 10" xfId="8468" xr:uid="{00000000-0005-0000-0000-00000C210000}"/>
    <cellStyle name="Note 9 2" xfId="8469" xr:uid="{00000000-0005-0000-0000-00000D210000}"/>
    <cellStyle name="Note 9 2 2" xfId="8470" xr:uid="{00000000-0005-0000-0000-00000E210000}"/>
    <cellStyle name="Note 9 2 2 2" xfId="8471" xr:uid="{00000000-0005-0000-0000-00000F210000}"/>
    <cellStyle name="Note 9 2 2 3" xfId="8472" xr:uid="{00000000-0005-0000-0000-000010210000}"/>
    <cellStyle name="Note 9 2 2 4" xfId="8473" xr:uid="{00000000-0005-0000-0000-000011210000}"/>
    <cellStyle name="Note 9 2 2 5" xfId="8474" xr:uid="{00000000-0005-0000-0000-000012210000}"/>
    <cellStyle name="Note 9 2 2 6" xfId="8475" xr:uid="{00000000-0005-0000-0000-000013210000}"/>
    <cellStyle name="Note 9 2 3" xfId="8476" xr:uid="{00000000-0005-0000-0000-000014210000}"/>
    <cellStyle name="Note 9 2 4" xfId="8477" xr:uid="{00000000-0005-0000-0000-000015210000}"/>
    <cellStyle name="Note 9 2 5" xfId="8478" xr:uid="{00000000-0005-0000-0000-000016210000}"/>
    <cellStyle name="Note 9 2 6" xfId="8479" xr:uid="{00000000-0005-0000-0000-000017210000}"/>
    <cellStyle name="Note 9 2 7" xfId="8480" xr:uid="{00000000-0005-0000-0000-000018210000}"/>
    <cellStyle name="Note 9 2 8" xfId="8481" xr:uid="{00000000-0005-0000-0000-000019210000}"/>
    <cellStyle name="Note 9 3" xfId="8482" xr:uid="{00000000-0005-0000-0000-00001A210000}"/>
    <cellStyle name="Note 9 3 2" xfId="8483" xr:uid="{00000000-0005-0000-0000-00001B210000}"/>
    <cellStyle name="Note 9 3 2 2" xfId="8484" xr:uid="{00000000-0005-0000-0000-00001C210000}"/>
    <cellStyle name="Note 9 3 2 3" xfId="8485" xr:uid="{00000000-0005-0000-0000-00001D210000}"/>
    <cellStyle name="Note 9 3 2 4" xfId="8486" xr:uid="{00000000-0005-0000-0000-00001E210000}"/>
    <cellStyle name="Note 9 3 2 5" xfId="8487" xr:uid="{00000000-0005-0000-0000-00001F210000}"/>
    <cellStyle name="Note 9 3 2 6" xfId="8488" xr:uid="{00000000-0005-0000-0000-000020210000}"/>
    <cellStyle name="Note 9 3 3" xfId="8489" xr:uid="{00000000-0005-0000-0000-000021210000}"/>
    <cellStyle name="Note 9 3 4" xfId="8490" xr:uid="{00000000-0005-0000-0000-000022210000}"/>
    <cellStyle name="Note 9 3 5" xfId="8491" xr:uid="{00000000-0005-0000-0000-000023210000}"/>
    <cellStyle name="Note 9 3 6" xfId="8492" xr:uid="{00000000-0005-0000-0000-000024210000}"/>
    <cellStyle name="Note 9 3 7" xfId="8493" xr:uid="{00000000-0005-0000-0000-000025210000}"/>
    <cellStyle name="Note 9 3 8" xfId="8494" xr:uid="{00000000-0005-0000-0000-000026210000}"/>
    <cellStyle name="Note 9 4" xfId="8495" xr:uid="{00000000-0005-0000-0000-000027210000}"/>
    <cellStyle name="Note 9 4 2" xfId="8496" xr:uid="{00000000-0005-0000-0000-000028210000}"/>
    <cellStyle name="Note 9 4 3" xfId="8497" xr:uid="{00000000-0005-0000-0000-000029210000}"/>
    <cellStyle name="Note 9 4 4" xfId="8498" xr:uid="{00000000-0005-0000-0000-00002A210000}"/>
    <cellStyle name="Note 9 4 5" xfId="8499" xr:uid="{00000000-0005-0000-0000-00002B210000}"/>
    <cellStyle name="Note 9 4 6" xfId="8500" xr:uid="{00000000-0005-0000-0000-00002C210000}"/>
    <cellStyle name="Note 9 5" xfId="8501" xr:uid="{00000000-0005-0000-0000-00002D210000}"/>
    <cellStyle name="Note 9 6" xfId="8502" xr:uid="{00000000-0005-0000-0000-00002E210000}"/>
    <cellStyle name="Note 9 7" xfId="8503" xr:uid="{00000000-0005-0000-0000-00002F210000}"/>
    <cellStyle name="Note 9 8" xfId="8504" xr:uid="{00000000-0005-0000-0000-000030210000}"/>
    <cellStyle name="Note 9 9" xfId="8505" xr:uid="{00000000-0005-0000-0000-000031210000}"/>
    <cellStyle name="Œ…‹æØ‚è [0.00]_Region Orders (2)" xfId="8506" xr:uid="{00000000-0005-0000-0000-000032210000}"/>
    <cellStyle name="Œ…‹æØ‚è_Region Orders (2)" xfId="8507" xr:uid="{00000000-0005-0000-0000-000033210000}"/>
    <cellStyle name="Output 2" xfId="8508" xr:uid="{00000000-0005-0000-0000-000034210000}"/>
    <cellStyle name="Output 2 2" xfId="8509" xr:uid="{00000000-0005-0000-0000-000035210000}"/>
    <cellStyle name="Output 2 2 2" xfId="8510" xr:uid="{00000000-0005-0000-0000-000036210000}"/>
    <cellStyle name="Output 2 2 2 2" xfId="8511" xr:uid="{00000000-0005-0000-0000-000037210000}"/>
    <cellStyle name="Output 2 2 2 3" xfId="8512" xr:uid="{00000000-0005-0000-0000-000038210000}"/>
    <cellStyle name="Output 2 2 2 4" xfId="8513" xr:uid="{00000000-0005-0000-0000-000039210000}"/>
    <cellStyle name="Output 2 2 3" xfId="8514" xr:uid="{00000000-0005-0000-0000-00003A210000}"/>
    <cellStyle name="Output 2 2 4" xfId="8515" xr:uid="{00000000-0005-0000-0000-00003B210000}"/>
    <cellStyle name="Output 2 2 5" xfId="8516" xr:uid="{00000000-0005-0000-0000-00003C210000}"/>
    <cellStyle name="Output 2 3" xfId="8517" xr:uid="{00000000-0005-0000-0000-00003D210000}"/>
    <cellStyle name="Output 2 3 2" xfId="8518" xr:uid="{00000000-0005-0000-0000-00003E210000}"/>
    <cellStyle name="Output 2 3 3" xfId="8519" xr:uid="{00000000-0005-0000-0000-00003F210000}"/>
    <cellStyle name="Output 2 3 4" xfId="8520" xr:uid="{00000000-0005-0000-0000-000040210000}"/>
    <cellStyle name="Output 2 4" xfId="8521" xr:uid="{00000000-0005-0000-0000-000041210000}"/>
    <cellStyle name="Output 2 4 2" xfId="8522" xr:uid="{00000000-0005-0000-0000-000042210000}"/>
    <cellStyle name="Output 2 4 3" xfId="8523" xr:uid="{00000000-0005-0000-0000-000043210000}"/>
    <cellStyle name="Output 2 4 4" xfId="8524" xr:uid="{00000000-0005-0000-0000-000044210000}"/>
    <cellStyle name="Output 2 5" xfId="8525" xr:uid="{00000000-0005-0000-0000-000045210000}"/>
    <cellStyle name="Output 2 5 2" xfId="8526" xr:uid="{00000000-0005-0000-0000-000046210000}"/>
    <cellStyle name="Output 2 5 3" xfId="8527" xr:uid="{00000000-0005-0000-0000-000047210000}"/>
    <cellStyle name="Output 2 5 4" xfId="8528" xr:uid="{00000000-0005-0000-0000-000048210000}"/>
    <cellStyle name="Output 2 6" xfId="8529" xr:uid="{00000000-0005-0000-0000-000049210000}"/>
    <cellStyle name="Output 2 7" xfId="8530" xr:uid="{00000000-0005-0000-0000-00004A210000}"/>
    <cellStyle name="Output 2 8" xfId="8531" xr:uid="{00000000-0005-0000-0000-00004B210000}"/>
    <cellStyle name="Output 3" xfId="8532" xr:uid="{00000000-0005-0000-0000-00004C210000}"/>
    <cellStyle name="Output 4" xfId="8533" xr:uid="{00000000-0005-0000-0000-00004D210000}"/>
    <cellStyle name="Output 5" xfId="8534" xr:uid="{00000000-0005-0000-0000-00004E210000}"/>
    <cellStyle name="per.style" xfId="8535" xr:uid="{00000000-0005-0000-0000-00004F210000}"/>
    <cellStyle name="Percent [0]" xfId="8536" xr:uid="{00000000-0005-0000-0000-000050210000}"/>
    <cellStyle name="Percent [00]" xfId="8537" xr:uid="{00000000-0005-0000-0000-000051210000}"/>
    <cellStyle name="Percent [2]" xfId="8538" xr:uid="{00000000-0005-0000-0000-000052210000}"/>
    <cellStyle name="Percent [2] 2" xfId="8539" xr:uid="{00000000-0005-0000-0000-000053210000}"/>
    <cellStyle name="Percent [2] 2 2" xfId="8540" xr:uid="{00000000-0005-0000-0000-000054210000}"/>
    <cellStyle name="Percent [2] 2 2 2" xfId="8541" xr:uid="{00000000-0005-0000-0000-000055210000}"/>
    <cellStyle name="Percent [2] 2 3" xfId="8542" xr:uid="{00000000-0005-0000-0000-000056210000}"/>
    <cellStyle name="Percent [2] 2 4" xfId="8543" xr:uid="{00000000-0005-0000-0000-000057210000}"/>
    <cellStyle name="Percent [2] 3" xfId="8544" xr:uid="{00000000-0005-0000-0000-000058210000}"/>
    <cellStyle name="Percent [2] 3 2" xfId="8545" xr:uid="{00000000-0005-0000-0000-000059210000}"/>
    <cellStyle name="Percent [2] 4" xfId="8546" xr:uid="{00000000-0005-0000-0000-00005A210000}"/>
    <cellStyle name="Percent [2] 5" xfId="8547" xr:uid="{00000000-0005-0000-0000-00005B210000}"/>
    <cellStyle name="Percent 10" xfId="8548" xr:uid="{00000000-0005-0000-0000-00005C210000}"/>
    <cellStyle name="Percent 10 2" xfId="8549" xr:uid="{00000000-0005-0000-0000-00005D210000}"/>
    <cellStyle name="Percent 10 2 2" xfId="8550" xr:uid="{00000000-0005-0000-0000-00005E210000}"/>
    <cellStyle name="Percent 10 2 2 2" xfId="8551" xr:uid="{00000000-0005-0000-0000-00005F210000}"/>
    <cellStyle name="Percent 10 2 3" xfId="8552" xr:uid="{00000000-0005-0000-0000-000060210000}"/>
    <cellStyle name="Percent 10 2 4" xfId="8553" xr:uid="{00000000-0005-0000-0000-000061210000}"/>
    <cellStyle name="Percent 10 3" xfId="8554" xr:uid="{00000000-0005-0000-0000-000062210000}"/>
    <cellStyle name="Percent 10 4" xfId="8555" xr:uid="{00000000-0005-0000-0000-000063210000}"/>
    <cellStyle name="Percent 100" xfId="8556" xr:uid="{00000000-0005-0000-0000-000064210000}"/>
    <cellStyle name="Percent 101" xfId="8557" xr:uid="{00000000-0005-0000-0000-000065210000}"/>
    <cellStyle name="Percent 102" xfId="8558" xr:uid="{00000000-0005-0000-0000-000066210000}"/>
    <cellStyle name="Percent 103" xfId="8559" xr:uid="{00000000-0005-0000-0000-000067210000}"/>
    <cellStyle name="Percent 104" xfId="8560" xr:uid="{00000000-0005-0000-0000-000068210000}"/>
    <cellStyle name="Percent 105" xfId="8561" xr:uid="{00000000-0005-0000-0000-000069210000}"/>
    <cellStyle name="Percent 106" xfId="8562" xr:uid="{00000000-0005-0000-0000-00006A210000}"/>
    <cellStyle name="Percent 107" xfId="8563" xr:uid="{00000000-0005-0000-0000-00006B210000}"/>
    <cellStyle name="Percent 108" xfId="8564" xr:uid="{00000000-0005-0000-0000-00006C210000}"/>
    <cellStyle name="Percent 109" xfId="8565" xr:uid="{00000000-0005-0000-0000-00006D210000}"/>
    <cellStyle name="Percent 11" xfId="8566" xr:uid="{00000000-0005-0000-0000-00006E210000}"/>
    <cellStyle name="Percent 11 2" xfId="8567" xr:uid="{00000000-0005-0000-0000-00006F210000}"/>
    <cellStyle name="Percent 11 2 2" xfId="8568" xr:uid="{00000000-0005-0000-0000-000070210000}"/>
    <cellStyle name="Percent 11 2 2 2" xfId="8569" xr:uid="{00000000-0005-0000-0000-000071210000}"/>
    <cellStyle name="Percent 11 2 3" xfId="8570" xr:uid="{00000000-0005-0000-0000-000072210000}"/>
    <cellStyle name="Percent 11 2 4" xfId="8571" xr:uid="{00000000-0005-0000-0000-000073210000}"/>
    <cellStyle name="Percent 11 3" xfId="8572" xr:uid="{00000000-0005-0000-0000-000074210000}"/>
    <cellStyle name="Percent 11 3 2" xfId="8573" xr:uid="{00000000-0005-0000-0000-000075210000}"/>
    <cellStyle name="Percent 11 4" xfId="8574" xr:uid="{00000000-0005-0000-0000-000076210000}"/>
    <cellStyle name="Percent 11 5" xfId="8575" xr:uid="{00000000-0005-0000-0000-000077210000}"/>
    <cellStyle name="Percent 110" xfId="8576" xr:uid="{00000000-0005-0000-0000-000078210000}"/>
    <cellStyle name="Percent 111" xfId="8577" xr:uid="{00000000-0005-0000-0000-000079210000}"/>
    <cellStyle name="Percent 112" xfId="8578" xr:uid="{00000000-0005-0000-0000-00007A210000}"/>
    <cellStyle name="Percent 113" xfId="8579" xr:uid="{00000000-0005-0000-0000-00007B210000}"/>
    <cellStyle name="Percent 114" xfId="8580" xr:uid="{00000000-0005-0000-0000-00007C210000}"/>
    <cellStyle name="Percent 115" xfId="8581" xr:uid="{00000000-0005-0000-0000-00007D210000}"/>
    <cellStyle name="Percent 116" xfId="8582" xr:uid="{00000000-0005-0000-0000-00007E210000}"/>
    <cellStyle name="Percent 117" xfId="8583" xr:uid="{00000000-0005-0000-0000-00007F210000}"/>
    <cellStyle name="Percent 118" xfId="8584" xr:uid="{00000000-0005-0000-0000-000080210000}"/>
    <cellStyle name="Percent 119" xfId="8585" xr:uid="{00000000-0005-0000-0000-000081210000}"/>
    <cellStyle name="Percent 12" xfId="8586" xr:uid="{00000000-0005-0000-0000-000082210000}"/>
    <cellStyle name="Percent 12 2" xfId="8587" xr:uid="{00000000-0005-0000-0000-000083210000}"/>
    <cellStyle name="Percent 12 2 2" xfId="8588" xr:uid="{00000000-0005-0000-0000-000084210000}"/>
    <cellStyle name="Percent 12 2 2 2" xfId="8589" xr:uid="{00000000-0005-0000-0000-000085210000}"/>
    <cellStyle name="Percent 12 2 3" xfId="8590" xr:uid="{00000000-0005-0000-0000-000086210000}"/>
    <cellStyle name="Percent 12 2 4" xfId="8591" xr:uid="{00000000-0005-0000-0000-000087210000}"/>
    <cellStyle name="Percent 12 3" xfId="8592" xr:uid="{00000000-0005-0000-0000-000088210000}"/>
    <cellStyle name="Percent 12 4" xfId="8593" xr:uid="{00000000-0005-0000-0000-000089210000}"/>
    <cellStyle name="Percent 120" xfId="8594" xr:uid="{00000000-0005-0000-0000-00008A210000}"/>
    <cellStyle name="Percent 121" xfId="8595" xr:uid="{00000000-0005-0000-0000-00008B210000}"/>
    <cellStyle name="Percent 122" xfId="8596" xr:uid="{00000000-0005-0000-0000-00008C210000}"/>
    <cellStyle name="Percent 123" xfId="8597" xr:uid="{00000000-0005-0000-0000-00008D210000}"/>
    <cellStyle name="Percent 124" xfId="8598" xr:uid="{00000000-0005-0000-0000-00008E210000}"/>
    <cellStyle name="Percent 125" xfId="8599" xr:uid="{00000000-0005-0000-0000-00008F210000}"/>
    <cellStyle name="Percent 126" xfId="8600" xr:uid="{00000000-0005-0000-0000-000090210000}"/>
    <cellStyle name="Percent 127" xfId="8601" xr:uid="{00000000-0005-0000-0000-000091210000}"/>
    <cellStyle name="Percent 128" xfId="8602" xr:uid="{00000000-0005-0000-0000-000092210000}"/>
    <cellStyle name="Percent 129" xfId="8603" xr:uid="{00000000-0005-0000-0000-000093210000}"/>
    <cellStyle name="Percent 13" xfId="8604" xr:uid="{00000000-0005-0000-0000-000094210000}"/>
    <cellStyle name="Percent 13 2" xfId="8605" xr:uid="{00000000-0005-0000-0000-000095210000}"/>
    <cellStyle name="Percent 13 2 2" xfId="8606" xr:uid="{00000000-0005-0000-0000-000096210000}"/>
    <cellStyle name="Percent 13 2 2 2" xfId="8607" xr:uid="{00000000-0005-0000-0000-000097210000}"/>
    <cellStyle name="Percent 13 2 3" xfId="8608" xr:uid="{00000000-0005-0000-0000-000098210000}"/>
    <cellStyle name="Percent 13 2 4" xfId="8609" xr:uid="{00000000-0005-0000-0000-000099210000}"/>
    <cellStyle name="Percent 13 3" xfId="8610" xr:uid="{00000000-0005-0000-0000-00009A210000}"/>
    <cellStyle name="Percent 13 4" xfId="8611" xr:uid="{00000000-0005-0000-0000-00009B210000}"/>
    <cellStyle name="Percent 130" xfId="8612" xr:uid="{00000000-0005-0000-0000-00009C210000}"/>
    <cellStyle name="Percent 131" xfId="8613" xr:uid="{00000000-0005-0000-0000-00009D210000}"/>
    <cellStyle name="Percent 132" xfId="8614" xr:uid="{00000000-0005-0000-0000-00009E210000}"/>
    <cellStyle name="Percent 133" xfId="8615" xr:uid="{00000000-0005-0000-0000-00009F210000}"/>
    <cellStyle name="Percent 134" xfId="8616" xr:uid="{00000000-0005-0000-0000-0000A0210000}"/>
    <cellStyle name="Percent 135" xfId="8617" xr:uid="{00000000-0005-0000-0000-0000A1210000}"/>
    <cellStyle name="Percent 136" xfId="8618" xr:uid="{00000000-0005-0000-0000-0000A2210000}"/>
    <cellStyle name="Percent 137" xfId="8619" xr:uid="{00000000-0005-0000-0000-0000A3210000}"/>
    <cellStyle name="Percent 138" xfId="8620" xr:uid="{00000000-0005-0000-0000-0000A4210000}"/>
    <cellStyle name="Percent 139" xfId="8621" xr:uid="{00000000-0005-0000-0000-0000A5210000}"/>
    <cellStyle name="Percent 14" xfId="8622" xr:uid="{00000000-0005-0000-0000-0000A6210000}"/>
    <cellStyle name="Percent 14 2" xfId="8623" xr:uid="{00000000-0005-0000-0000-0000A7210000}"/>
    <cellStyle name="Percent 14 2 2" xfId="8624" xr:uid="{00000000-0005-0000-0000-0000A8210000}"/>
    <cellStyle name="Percent 14 2 2 2" xfId="8625" xr:uid="{00000000-0005-0000-0000-0000A9210000}"/>
    <cellStyle name="Percent 14 2 3" xfId="8626" xr:uid="{00000000-0005-0000-0000-0000AA210000}"/>
    <cellStyle name="Percent 14 2 4" xfId="8627" xr:uid="{00000000-0005-0000-0000-0000AB210000}"/>
    <cellStyle name="Percent 14 3" xfId="8628" xr:uid="{00000000-0005-0000-0000-0000AC210000}"/>
    <cellStyle name="Percent 14 4" xfId="8629" xr:uid="{00000000-0005-0000-0000-0000AD210000}"/>
    <cellStyle name="Percent 140" xfId="8630" xr:uid="{00000000-0005-0000-0000-0000AE210000}"/>
    <cellStyle name="Percent 141" xfId="8631" xr:uid="{00000000-0005-0000-0000-0000AF210000}"/>
    <cellStyle name="Percent 142" xfId="8632" xr:uid="{00000000-0005-0000-0000-0000B0210000}"/>
    <cellStyle name="Percent 143" xfId="8633" xr:uid="{00000000-0005-0000-0000-0000B1210000}"/>
    <cellStyle name="Percent 144" xfId="8634" xr:uid="{00000000-0005-0000-0000-0000B2210000}"/>
    <cellStyle name="Percent 145" xfId="8635" xr:uid="{00000000-0005-0000-0000-0000B3210000}"/>
    <cellStyle name="Percent 146" xfId="8636" xr:uid="{00000000-0005-0000-0000-0000B4210000}"/>
    <cellStyle name="Percent 147" xfId="8637" xr:uid="{00000000-0005-0000-0000-0000B5210000}"/>
    <cellStyle name="Percent 148" xfId="8638" xr:uid="{00000000-0005-0000-0000-0000B6210000}"/>
    <cellStyle name="Percent 149" xfId="8639" xr:uid="{00000000-0005-0000-0000-0000B7210000}"/>
    <cellStyle name="Percent 15" xfId="8640" xr:uid="{00000000-0005-0000-0000-0000B8210000}"/>
    <cellStyle name="Percent 15 2" xfId="8641" xr:uid="{00000000-0005-0000-0000-0000B9210000}"/>
    <cellStyle name="Percent 15 2 2" xfId="8642" xr:uid="{00000000-0005-0000-0000-0000BA210000}"/>
    <cellStyle name="Percent 15 3" xfId="8643" xr:uid="{00000000-0005-0000-0000-0000BB210000}"/>
    <cellStyle name="Percent 15 4" xfId="8644" xr:uid="{00000000-0005-0000-0000-0000BC210000}"/>
    <cellStyle name="Percent 150" xfId="8645" xr:uid="{00000000-0005-0000-0000-0000BD210000}"/>
    <cellStyle name="Percent 151" xfId="8646" xr:uid="{00000000-0005-0000-0000-0000BE210000}"/>
    <cellStyle name="Percent 152" xfId="8647" xr:uid="{00000000-0005-0000-0000-0000BF210000}"/>
    <cellStyle name="Percent 153" xfId="8648" xr:uid="{00000000-0005-0000-0000-0000C0210000}"/>
    <cellStyle name="Percent 154" xfId="8649" xr:uid="{00000000-0005-0000-0000-0000C1210000}"/>
    <cellStyle name="Percent 155" xfId="8650" xr:uid="{00000000-0005-0000-0000-0000C2210000}"/>
    <cellStyle name="Percent 156" xfId="8651" xr:uid="{00000000-0005-0000-0000-0000C3210000}"/>
    <cellStyle name="Percent 157" xfId="8652" xr:uid="{00000000-0005-0000-0000-0000C4210000}"/>
    <cellStyle name="Percent 158" xfId="8653" xr:uid="{00000000-0005-0000-0000-0000C5210000}"/>
    <cellStyle name="Percent 158 2" xfId="8654" xr:uid="{00000000-0005-0000-0000-0000C6210000}"/>
    <cellStyle name="Percent 158 2 2" xfId="8655" xr:uid="{00000000-0005-0000-0000-0000C7210000}"/>
    <cellStyle name="Percent 158 3" xfId="8656" xr:uid="{00000000-0005-0000-0000-0000C8210000}"/>
    <cellStyle name="Percent 158 4" xfId="8657" xr:uid="{00000000-0005-0000-0000-0000C9210000}"/>
    <cellStyle name="Percent 159" xfId="8658" xr:uid="{00000000-0005-0000-0000-0000CA210000}"/>
    <cellStyle name="Percent 159 2" xfId="8659" xr:uid="{00000000-0005-0000-0000-0000CB210000}"/>
    <cellStyle name="Percent 159 2 2" xfId="8660" xr:uid="{00000000-0005-0000-0000-0000CC210000}"/>
    <cellStyle name="Percent 159 3" xfId="8661" xr:uid="{00000000-0005-0000-0000-0000CD210000}"/>
    <cellStyle name="Percent 159 4" xfId="8662" xr:uid="{00000000-0005-0000-0000-0000CE210000}"/>
    <cellStyle name="Percent 16" xfId="8663" xr:uid="{00000000-0005-0000-0000-0000CF210000}"/>
    <cellStyle name="Percent 16 2" xfId="8664" xr:uid="{00000000-0005-0000-0000-0000D0210000}"/>
    <cellStyle name="Percent 16 2 2" xfId="8665" xr:uid="{00000000-0005-0000-0000-0000D1210000}"/>
    <cellStyle name="Percent 16 3" xfId="8666" xr:uid="{00000000-0005-0000-0000-0000D2210000}"/>
    <cellStyle name="Percent 16 4" xfId="8667" xr:uid="{00000000-0005-0000-0000-0000D3210000}"/>
    <cellStyle name="Percent 160" xfId="8668" xr:uid="{00000000-0005-0000-0000-0000D4210000}"/>
    <cellStyle name="Percent 160 2" xfId="8669" xr:uid="{00000000-0005-0000-0000-0000D5210000}"/>
    <cellStyle name="Percent 160 2 2" xfId="8670" xr:uid="{00000000-0005-0000-0000-0000D6210000}"/>
    <cellStyle name="Percent 160 3" xfId="8671" xr:uid="{00000000-0005-0000-0000-0000D7210000}"/>
    <cellStyle name="Percent 160 4" xfId="8672" xr:uid="{00000000-0005-0000-0000-0000D8210000}"/>
    <cellStyle name="Percent 161" xfId="8673" xr:uid="{00000000-0005-0000-0000-0000D9210000}"/>
    <cellStyle name="Percent 161 2" xfId="8674" xr:uid="{00000000-0005-0000-0000-0000DA210000}"/>
    <cellStyle name="Percent 161 2 2" xfId="8675" xr:uid="{00000000-0005-0000-0000-0000DB210000}"/>
    <cellStyle name="Percent 161 3" xfId="8676" xr:uid="{00000000-0005-0000-0000-0000DC210000}"/>
    <cellStyle name="Percent 161 4" xfId="8677" xr:uid="{00000000-0005-0000-0000-0000DD210000}"/>
    <cellStyle name="Percent 162" xfId="8678" xr:uid="{00000000-0005-0000-0000-0000DE210000}"/>
    <cellStyle name="Percent 162 2" xfId="8679" xr:uid="{00000000-0005-0000-0000-0000DF210000}"/>
    <cellStyle name="Percent 162 2 2" xfId="8680" xr:uid="{00000000-0005-0000-0000-0000E0210000}"/>
    <cellStyle name="Percent 162 3" xfId="8681" xr:uid="{00000000-0005-0000-0000-0000E1210000}"/>
    <cellStyle name="Percent 162 4" xfId="8682" xr:uid="{00000000-0005-0000-0000-0000E2210000}"/>
    <cellStyle name="Percent 163" xfId="8683" xr:uid="{00000000-0005-0000-0000-0000E3210000}"/>
    <cellStyle name="Percent 163 2" xfId="8684" xr:uid="{00000000-0005-0000-0000-0000E4210000}"/>
    <cellStyle name="Percent 163 2 2" xfId="8685" xr:uid="{00000000-0005-0000-0000-0000E5210000}"/>
    <cellStyle name="Percent 163 3" xfId="8686" xr:uid="{00000000-0005-0000-0000-0000E6210000}"/>
    <cellStyle name="Percent 163 4" xfId="8687" xr:uid="{00000000-0005-0000-0000-0000E7210000}"/>
    <cellStyle name="Percent 164" xfId="8688" xr:uid="{00000000-0005-0000-0000-0000E8210000}"/>
    <cellStyle name="Percent 164 2" xfId="8689" xr:uid="{00000000-0005-0000-0000-0000E9210000}"/>
    <cellStyle name="Percent 164 2 2" xfId="8690" xr:uid="{00000000-0005-0000-0000-0000EA210000}"/>
    <cellStyle name="Percent 164 3" xfId="8691" xr:uid="{00000000-0005-0000-0000-0000EB210000}"/>
    <cellStyle name="Percent 164 4" xfId="8692" xr:uid="{00000000-0005-0000-0000-0000EC210000}"/>
    <cellStyle name="Percent 165" xfId="8693" xr:uid="{00000000-0005-0000-0000-0000ED210000}"/>
    <cellStyle name="Percent 165 2" xfId="8694" xr:uid="{00000000-0005-0000-0000-0000EE210000}"/>
    <cellStyle name="Percent 165 2 2" xfId="8695" xr:uid="{00000000-0005-0000-0000-0000EF210000}"/>
    <cellStyle name="Percent 165 3" xfId="8696" xr:uid="{00000000-0005-0000-0000-0000F0210000}"/>
    <cellStyle name="Percent 165 4" xfId="8697" xr:uid="{00000000-0005-0000-0000-0000F1210000}"/>
    <cellStyle name="Percent 166" xfId="8698" xr:uid="{00000000-0005-0000-0000-0000F2210000}"/>
    <cellStyle name="Percent 166 2" xfId="8699" xr:uid="{00000000-0005-0000-0000-0000F3210000}"/>
    <cellStyle name="Percent 166 2 2" xfId="8700" xr:uid="{00000000-0005-0000-0000-0000F4210000}"/>
    <cellStyle name="Percent 166 3" xfId="8701" xr:uid="{00000000-0005-0000-0000-0000F5210000}"/>
    <cellStyle name="Percent 166 4" xfId="8702" xr:uid="{00000000-0005-0000-0000-0000F6210000}"/>
    <cellStyle name="Percent 167" xfId="8703" xr:uid="{00000000-0005-0000-0000-0000F7210000}"/>
    <cellStyle name="Percent 167 2" xfId="8704" xr:uid="{00000000-0005-0000-0000-0000F8210000}"/>
    <cellStyle name="Percent 167 2 2" xfId="8705" xr:uid="{00000000-0005-0000-0000-0000F9210000}"/>
    <cellStyle name="Percent 167 3" xfId="8706" xr:uid="{00000000-0005-0000-0000-0000FA210000}"/>
    <cellStyle name="Percent 167 4" xfId="8707" xr:uid="{00000000-0005-0000-0000-0000FB210000}"/>
    <cellStyle name="Percent 168" xfId="8708" xr:uid="{00000000-0005-0000-0000-0000FC210000}"/>
    <cellStyle name="Percent 168 2" xfId="8709" xr:uid="{00000000-0005-0000-0000-0000FD210000}"/>
    <cellStyle name="Percent 168 2 2" xfId="8710" xr:uid="{00000000-0005-0000-0000-0000FE210000}"/>
    <cellStyle name="Percent 168 3" xfId="8711" xr:uid="{00000000-0005-0000-0000-0000FF210000}"/>
    <cellStyle name="Percent 168 4" xfId="8712" xr:uid="{00000000-0005-0000-0000-000000220000}"/>
    <cellStyle name="Percent 169" xfId="8713" xr:uid="{00000000-0005-0000-0000-000001220000}"/>
    <cellStyle name="Percent 169 2" xfId="8714" xr:uid="{00000000-0005-0000-0000-000002220000}"/>
    <cellStyle name="Percent 169 2 2" xfId="8715" xr:uid="{00000000-0005-0000-0000-000003220000}"/>
    <cellStyle name="Percent 169 3" xfId="8716" xr:uid="{00000000-0005-0000-0000-000004220000}"/>
    <cellStyle name="Percent 169 4" xfId="8717" xr:uid="{00000000-0005-0000-0000-000005220000}"/>
    <cellStyle name="Percent 17" xfId="8718" xr:uid="{00000000-0005-0000-0000-000006220000}"/>
    <cellStyle name="Percent 17 2" xfId="8719" xr:uid="{00000000-0005-0000-0000-000007220000}"/>
    <cellStyle name="Percent 17 2 2" xfId="8720" xr:uid="{00000000-0005-0000-0000-000008220000}"/>
    <cellStyle name="Percent 17 3" xfId="8721" xr:uid="{00000000-0005-0000-0000-000009220000}"/>
    <cellStyle name="Percent 17 4" xfId="8722" xr:uid="{00000000-0005-0000-0000-00000A220000}"/>
    <cellStyle name="Percent 170" xfId="8723" xr:uid="{00000000-0005-0000-0000-00000B220000}"/>
    <cellStyle name="Percent 170 2" xfId="8724" xr:uid="{00000000-0005-0000-0000-00000C220000}"/>
    <cellStyle name="Percent 170 2 2" xfId="8725" xr:uid="{00000000-0005-0000-0000-00000D220000}"/>
    <cellStyle name="Percent 170 3" xfId="8726" xr:uid="{00000000-0005-0000-0000-00000E220000}"/>
    <cellStyle name="Percent 170 4" xfId="8727" xr:uid="{00000000-0005-0000-0000-00000F220000}"/>
    <cellStyle name="Percent 171" xfId="8728" xr:uid="{00000000-0005-0000-0000-000010220000}"/>
    <cellStyle name="Percent 171 2" xfId="8729" xr:uid="{00000000-0005-0000-0000-000011220000}"/>
    <cellStyle name="Percent 171 2 2" xfId="8730" xr:uid="{00000000-0005-0000-0000-000012220000}"/>
    <cellStyle name="Percent 171 3" xfId="8731" xr:uid="{00000000-0005-0000-0000-000013220000}"/>
    <cellStyle name="Percent 171 4" xfId="8732" xr:uid="{00000000-0005-0000-0000-000014220000}"/>
    <cellStyle name="Percent 172" xfId="8733" xr:uid="{00000000-0005-0000-0000-000015220000}"/>
    <cellStyle name="Percent 172 2" xfId="8734" xr:uid="{00000000-0005-0000-0000-000016220000}"/>
    <cellStyle name="Percent 172 2 2" xfId="8735" xr:uid="{00000000-0005-0000-0000-000017220000}"/>
    <cellStyle name="Percent 172 3" xfId="8736" xr:uid="{00000000-0005-0000-0000-000018220000}"/>
    <cellStyle name="Percent 172 4" xfId="8737" xr:uid="{00000000-0005-0000-0000-000019220000}"/>
    <cellStyle name="Percent 173" xfId="8738" xr:uid="{00000000-0005-0000-0000-00001A220000}"/>
    <cellStyle name="Percent 173 2" xfId="8739" xr:uid="{00000000-0005-0000-0000-00001B220000}"/>
    <cellStyle name="Percent 173 2 2" xfId="8740" xr:uid="{00000000-0005-0000-0000-00001C220000}"/>
    <cellStyle name="Percent 173 3" xfId="8741" xr:uid="{00000000-0005-0000-0000-00001D220000}"/>
    <cellStyle name="Percent 173 4" xfId="8742" xr:uid="{00000000-0005-0000-0000-00001E220000}"/>
    <cellStyle name="Percent 174" xfId="8743" xr:uid="{00000000-0005-0000-0000-00001F220000}"/>
    <cellStyle name="Percent 174 2" xfId="8744" xr:uid="{00000000-0005-0000-0000-000020220000}"/>
    <cellStyle name="Percent 174 2 2" xfId="8745" xr:uid="{00000000-0005-0000-0000-000021220000}"/>
    <cellStyle name="Percent 174 3" xfId="8746" xr:uid="{00000000-0005-0000-0000-000022220000}"/>
    <cellStyle name="Percent 174 4" xfId="8747" xr:uid="{00000000-0005-0000-0000-000023220000}"/>
    <cellStyle name="Percent 175" xfId="8748" xr:uid="{00000000-0005-0000-0000-000024220000}"/>
    <cellStyle name="Percent 175 2" xfId="8749" xr:uid="{00000000-0005-0000-0000-000025220000}"/>
    <cellStyle name="Percent 175 2 2" xfId="8750" xr:uid="{00000000-0005-0000-0000-000026220000}"/>
    <cellStyle name="Percent 175 3" xfId="8751" xr:uid="{00000000-0005-0000-0000-000027220000}"/>
    <cellStyle name="Percent 175 4" xfId="8752" xr:uid="{00000000-0005-0000-0000-000028220000}"/>
    <cellStyle name="Percent 176" xfId="8753" xr:uid="{00000000-0005-0000-0000-000029220000}"/>
    <cellStyle name="Percent 176 2" xfId="8754" xr:uid="{00000000-0005-0000-0000-00002A220000}"/>
    <cellStyle name="Percent 176 2 2" xfId="8755" xr:uid="{00000000-0005-0000-0000-00002B220000}"/>
    <cellStyle name="Percent 176 3" xfId="8756" xr:uid="{00000000-0005-0000-0000-00002C220000}"/>
    <cellStyle name="Percent 176 4" xfId="8757" xr:uid="{00000000-0005-0000-0000-00002D220000}"/>
    <cellStyle name="Percent 177" xfId="8758" xr:uid="{00000000-0005-0000-0000-00002E220000}"/>
    <cellStyle name="Percent 177 2" xfId="8759" xr:uid="{00000000-0005-0000-0000-00002F220000}"/>
    <cellStyle name="Percent 177 2 2" xfId="8760" xr:uid="{00000000-0005-0000-0000-000030220000}"/>
    <cellStyle name="Percent 177 3" xfId="8761" xr:uid="{00000000-0005-0000-0000-000031220000}"/>
    <cellStyle name="Percent 177 4" xfId="8762" xr:uid="{00000000-0005-0000-0000-000032220000}"/>
    <cellStyle name="Percent 178" xfId="8763" xr:uid="{00000000-0005-0000-0000-000033220000}"/>
    <cellStyle name="Percent 178 2" xfId="8764" xr:uid="{00000000-0005-0000-0000-000034220000}"/>
    <cellStyle name="Percent 178 2 2" xfId="8765" xr:uid="{00000000-0005-0000-0000-000035220000}"/>
    <cellStyle name="Percent 178 3" xfId="8766" xr:uid="{00000000-0005-0000-0000-000036220000}"/>
    <cellStyle name="Percent 178 4" xfId="8767" xr:uid="{00000000-0005-0000-0000-000037220000}"/>
    <cellStyle name="Percent 179" xfId="8768" xr:uid="{00000000-0005-0000-0000-000038220000}"/>
    <cellStyle name="Percent 179 2" xfId="8769" xr:uid="{00000000-0005-0000-0000-000039220000}"/>
    <cellStyle name="Percent 179 2 2" xfId="8770" xr:uid="{00000000-0005-0000-0000-00003A220000}"/>
    <cellStyle name="Percent 179 3" xfId="8771" xr:uid="{00000000-0005-0000-0000-00003B220000}"/>
    <cellStyle name="Percent 179 4" xfId="8772" xr:uid="{00000000-0005-0000-0000-00003C220000}"/>
    <cellStyle name="Percent 18" xfId="8773" xr:uid="{00000000-0005-0000-0000-00003D220000}"/>
    <cellStyle name="Percent 18 2" xfId="8774" xr:uid="{00000000-0005-0000-0000-00003E220000}"/>
    <cellStyle name="Percent 18 2 2" xfId="8775" xr:uid="{00000000-0005-0000-0000-00003F220000}"/>
    <cellStyle name="Percent 18 3" xfId="8776" xr:uid="{00000000-0005-0000-0000-000040220000}"/>
    <cellStyle name="Percent 18 4" xfId="8777" xr:uid="{00000000-0005-0000-0000-000041220000}"/>
    <cellStyle name="Percent 180" xfId="8778" xr:uid="{00000000-0005-0000-0000-000042220000}"/>
    <cellStyle name="Percent 180 2" xfId="8779" xr:uid="{00000000-0005-0000-0000-000043220000}"/>
    <cellStyle name="Percent 180 2 2" xfId="8780" xr:uid="{00000000-0005-0000-0000-000044220000}"/>
    <cellStyle name="Percent 180 3" xfId="8781" xr:uid="{00000000-0005-0000-0000-000045220000}"/>
    <cellStyle name="Percent 180 4" xfId="8782" xr:uid="{00000000-0005-0000-0000-000046220000}"/>
    <cellStyle name="Percent 181" xfId="8783" xr:uid="{00000000-0005-0000-0000-000047220000}"/>
    <cellStyle name="Percent 181 2" xfId="8784" xr:uid="{00000000-0005-0000-0000-000048220000}"/>
    <cellStyle name="Percent 181 2 2" xfId="8785" xr:uid="{00000000-0005-0000-0000-000049220000}"/>
    <cellStyle name="Percent 181 3" xfId="8786" xr:uid="{00000000-0005-0000-0000-00004A220000}"/>
    <cellStyle name="Percent 181 4" xfId="8787" xr:uid="{00000000-0005-0000-0000-00004B220000}"/>
    <cellStyle name="Percent 182" xfId="8788" xr:uid="{00000000-0005-0000-0000-00004C220000}"/>
    <cellStyle name="Percent 182 2" xfId="8789" xr:uid="{00000000-0005-0000-0000-00004D220000}"/>
    <cellStyle name="Percent 182 2 2" xfId="8790" xr:uid="{00000000-0005-0000-0000-00004E220000}"/>
    <cellStyle name="Percent 182 3" xfId="8791" xr:uid="{00000000-0005-0000-0000-00004F220000}"/>
    <cellStyle name="Percent 182 4" xfId="8792" xr:uid="{00000000-0005-0000-0000-000050220000}"/>
    <cellStyle name="Percent 183" xfId="8793" xr:uid="{00000000-0005-0000-0000-000051220000}"/>
    <cellStyle name="Percent 183 2" xfId="8794" xr:uid="{00000000-0005-0000-0000-000052220000}"/>
    <cellStyle name="Percent 183 2 2" xfId="8795" xr:uid="{00000000-0005-0000-0000-000053220000}"/>
    <cellStyle name="Percent 183 3" xfId="8796" xr:uid="{00000000-0005-0000-0000-000054220000}"/>
    <cellStyle name="Percent 183 4" xfId="8797" xr:uid="{00000000-0005-0000-0000-000055220000}"/>
    <cellStyle name="Percent 184" xfId="8798" xr:uid="{00000000-0005-0000-0000-000056220000}"/>
    <cellStyle name="Percent 184 2" xfId="8799" xr:uid="{00000000-0005-0000-0000-000057220000}"/>
    <cellStyle name="Percent 184 2 2" xfId="8800" xr:uid="{00000000-0005-0000-0000-000058220000}"/>
    <cellStyle name="Percent 184 3" xfId="8801" xr:uid="{00000000-0005-0000-0000-000059220000}"/>
    <cellStyle name="Percent 184 4" xfId="8802" xr:uid="{00000000-0005-0000-0000-00005A220000}"/>
    <cellStyle name="Percent 185" xfId="8803" xr:uid="{00000000-0005-0000-0000-00005B220000}"/>
    <cellStyle name="Percent 185 2" xfId="8804" xr:uid="{00000000-0005-0000-0000-00005C220000}"/>
    <cellStyle name="Percent 185 2 2" xfId="8805" xr:uid="{00000000-0005-0000-0000-00005D220000}"/>
    <cellStyle name="Percent 185 3" xfId="8806" xr:uid="{00000000-0005-0000-0000-00005E220000}"/>
    <cellStyle name="Percent 185 4" xfId="8807" xr:uid="{00000000-0005-0000-0000-00005F220000}"/>
    <cellStyle name="Percent 186" xfId="8808" xr:uid="{00000000-0005-0000-0000-000060220000}"/>
    <cellStyle name="Percent 186 2" xfId="8809" xr:uid="{00000000-0005-0000-0000-000061220000}"/>
    <cellStyle name="Percent 186 2 2" xfId="8810" xr:uid="{00000000-0005-0000-0000-000062220000}"/>
    <cellStyle name="Percent 186 3" xfId="8811" xr:uid="{00000000-0005-0000-0000-000063220000}"/>
    <cellStyle name="Percent 186 4" xfId="8812" xr:uid="{00000000-0005-0000-0000-000064220000}"/>
    <cellStyle name="Percent 187" xfId="8813" xr:uid="{00000000-0005-0000-0000-000065220000}"/>
    <cellStyle name="Percent 187 2" xfId="8814" xr:uid="{00000000-0005-0000-0000-000066220000}"/>
    <cellStyle name="Percent 187 2 2" xfId="8815" xr:uid="{00000000-0005-0000-0000-000067220000}"/>
    <cellStyle name="Percent 187 3" xfId="8816" xr:uid="{00000000-0005-0000-0000-000068220000}"/>
    <cellStyle name="Percent 187 4" xfId="8817" xr:uid="{00000000-0005-0000-0000-000069220000}"/>
    <cellStyle name="Percent 188" xfId="8818" xr:uid="{00000000-0005-0000-0000-00006A220000}"/>
    <cellStyle name="Percent 188 2" xfId="8819" xr:uid="{00000000-0005-0000-0000-00006B220000}"/>
    <cellStyle name="Percent 188 2 2" xfId="8820" xr:uid="{00000000-0005-0000-0000-00006C220000}"/>
    <cellStyle name="Percent 188 3" xfId="8821" xr:uid="{00000000-0005-0000-0000-00006D220000}"/>
    <cellStyle name="Percent 188 4" xfId="8822" xr:uid="{00000000-0005-0000-0000-00006E220000}"/>
    <cellStyle name="Percent 189" xfId="8823" xr:uid="{00000000-0005-0000-0000-00006F220000}"/>
    <cellStyle name="Percent 189 2" xfId="8824" xr:uid="{00000000-0005-0000-0000-000070220000}"/>
    <cellStyle name="Percent 189 2 2" xfId="8825" xr:uid="{00000000-0005-0000-0000-000071220000}"/>
    <cellStyle name="Percent 189 3" xfId="8826" xr:uid="{00000000-0005-0000-0000-000072220000}"/>
    <cellStyle name="Percent 189 4" xfId="8827" xr:uid="{00000000-0005-0000-0000-000073220000}"/>
    <cellStyle name="Percent 19" xfId="8828" xr:uid="{00000000-0005-0000-0000-000074220000}"/>
    <cellStyle name="Percent 19 2" xfId="8829" xr:uid="{00000000-0005-0000-0000-000075220000}"/>
    <cellStyle name="Percent 19 2 2" xfId="8830" xr:uid="{00000000-0005-0000-0000-000076220000}"/>
    <cellStyle name="Percent 19 3" xfId="8831" xr:uid="{00000000-0005-0000-0000-000077220000}"/>
    <cellStyle name="Percent 19 4" xfId="8832" xr:uid="{00000000-0005-0000-0000-000078220000}"/>
    <cellStyle name="Percent 190" xfId="8833" xr:uid="{00000000-0005-0000-0000-000079220000}"/>
    <cellStyle name="Percent 190 2" xfId="8834" xr:uid="{00000000-0005-0000-0000-00007A220000}"/>
    <cellStyle name="Percent 190 2 2" xfId="8835" xr:uid="{00000000-0005-0000-0000-00007B220000}"/>
    <cellStyle name="Percent 190 3" xfId="8836" xr:uid="{00000000-0005-0000-0000-00007C220000}"/>
    <cellStyle name="Percent 190 4" xfId="8837" xr:uid="{00000000-0005-0000-0000-00007D220000}"/>
    <cellStyle name="Percent 191" xfId="8838" xr:uid="{00000000-0005-0000-0000-00007E220000}"/>
    <cellStyle name="Percent 191 2" xfId="8839" xr:uid="{00000000-0005-0000-0000-00007F220000}"/>
    <cellStyle name="Percent 191 2 2" xfId="8840" xr:uid="{00000000-0005-0000-0000-000080220000}"/>
    <cellStyle name="Percent 191 3" xfId="8841" xr:uid="{00000000-0005-0000-0000-000081220000}"/>
    <cellStyle name="Percent 191 4" xfId="8842" xr:uid="{00000000-0005-0000-0000-000082220000}"/>
    <cellStyle name="Percent 192" xfId="8843" xr:uid="{00000000-0005-0000-0000-000083220000}"/>
    <cellStyle name="Percent 192 2" xfId="8844" xr:uid="{00000000-0005-0000-0000-000084220000}"/>
    <cellStyle name="Percent 192 2 2" xfId="8845" xr:uid="{00000000-0005-0000-0000-000085220000}"/>
    <cellStyle name="Percent 192 3" xfId="8846" xr:uid="{00000000-0005-0000-0000-000086220000}"/>
    <cellStyle name="Percent 192 4" xfId="8847" xr:uid="{00000000-0005-0000-0000-000087220000}"/>
    <cellStyle name="Percent 193" xfId="8848" xr:uid="{00000000-0005-0000-0000-000088220000}"/>
    <cellStyle name="Percent 193 2" xfId="8849" xr:uid="{00000000-0005-0000-0000-000089220000}"/>
    <cellStyle name="Percent 193 2 2" xfId="8850" xr:uid="{00000000-0005-0000-0000-00008A220000}"/>
    <cellStyle name="Percent 193 3" xfId="8851" xr:uid="{00000000-0005-0000-0000-00008B220000}"/>
    <cellStyle name="Percent 193 4" xfId="8852" xr:uid="{00000000-0005-0000-0000-00008C220000}"/>
    <cellStyle name="Percent 194" xfId="8853" xr:uid="{00000000-0005-0000-0000-00008D220000}"/>
    <cellStyle name="Percent 194 2" xfId="8854" xr:uid="{00000000-0005-0000-0000-00008E220000}"/>
    <cellStyle name="Percent 194 2 2" xfId="8855" xr:uid="{00000000-0005-0000-0000-00008F220000}"/>
    <cellStyle name="Percent 194 3" xfId="8856" xr:uid="{00000000-0005-0000-0000-000090220000}"/>
    <cellStyle name="Percent 194 4" xfId="8857" xr:uid="{00000000-0005-0000-0000-000091220000}"/>
    <cellStyle name="Percent 195" xfId="8858" xr:uid="{00000000-0005-0000-0000-000092220000}"/>
    <cellStyle name="Percent 195 2" xfId="8859" xr:uid="{00000000-0005-0000-0000-000093220000}"/>
    <cellStyle name="Percent 195 2 2" xfId="8860" xr:uid="{00000000-0005-0000-0000-000094220000}"/>
    <cellStyle name="Percent 195 3" xfId="8861" xr:uid="{00000000-0005-0000-0000-000095220000}"/>
    <cellStyle name="Percent 195 4" xfId="8862" xr:uid="{00000000-0005-0000-0000-000096220000}"/>
    <cellStyle name="Percent 196" xfId="8863" xr:uid="{00000000-0005-0000-0000-000097220000}"/>
    <cellStyle name="Percent 196 2" xfId="8864" xr:uid="{00000000-0005-0000-0000-000098220000}"/>
    <cellStyle name="Percent 196 2 2" xfId="8865" xr:uid="{00000000-0005-0000-0000-000099220000}"/>
    <cellStyle name="Percent 196 3" xfId="8866" xr:uid="{00000000-0005-0000-0000-00009A220000}"/>
    <cellStyle name="Percent 196 4" xfId="8867" xr:uid="{00000000-0005-0000-0000-00009B220000}"/>
    <cellStyle name="Percent 197" xfId="8868" xr:uid="{00000000-0005-0000-0000-00009C220000}"/>
    <cellStyle name="Percent 197 2" xfId="8869" xr:uid="{00000000-0005-0000-0000-00009D220000}"/>
    <cellStyle name="Percent 197 2 2" xfId="8870" xr:uid="{00000000-0005-0000-0000-00009E220000}"/>
    <cellStyle name="Percent 197 3" xfId="8871" xr:uid="{00000000-0005-0000-0000-00009F220000}"/>
    <cellStyle name="Percent 197 4" xfId="8872" xr:uid="{00000000-0005-0000-0000-0000A0220000}"/>
    <cellStyle name="Percent 198" xfId="8873" xr:uid="{00000000-0005-0000-0000-0000A1220000}"/>
    <cellStyle name="Percent 198 2" xfId="8874" xr:uid="{00000000-0005-0000-0000-0000A2220000}"/>
    <cellStyle name="Percent 198 2 2" xfId="8875" xr:uid="{00000000-0005-0000-0000-0000A3220000}"/>
    <cellStyle name="Percent 198 3" xfId="8876" xr:uid="{00000000-0005-0000-0000-0000A4220000}"/>
    <cellStyle name="Percent 198 4" xfId="8877" xr:uid="{00000000-0005-0000-0000-0000A5220000}"/>
    <cellStyle name="Percent 199" xfId="8878" xr:uid="{00000000-0005-0000-0000-0000A6220000}"/>
    <cellStyle name="Percent 2" xfId="8879" xr:uid="{00000000-0005-0000-0000-0000A7220000}"/>
    <cellStyle name="Percent 2 10" xfId="8880" xr:uid="{00000000-0005-0000-0000-0000A8220000}"/>
    <cellStyle name="Percent 2 11" xfId="8881" xr:uid="{00000000-0005-0000-0000-0000A9220000}"/>
    <cellStyle name="Percent 2 12" xfId="8882" xr:uid="{00000000-0005-0000-0000-0000AA220000}"/>
    <cellStyle name="Percent 2 13" xfId="8883" xr:uid="{00000000-0005-0000-0000-0000AB220000}"/>
    <cellStyle name="Percent 2 14" xfId="8884" xr:uid="{00000000-0005-0000-0000-0000AC220000}"/>
    <cellStyle name="Percent 2 15" xfId="8885" xr:uid="{00000000-0005-0000-0000-0000AD220000}"/>
    <cellStyle name="Percent 2 16" xfId="8886" xr:uid="{00000000-0005-0000-0000-0000AE220000}"/>
    <cellStyle name="Percent 2 17" xfId="8887" xr:uid="{00000000-0005-0000-0000-0000AF220000}"/>
    <cellStyle name="Percent 2 18" xfId="8888" xr:uid="{00000000-0005-0000-0000-0000B0220000}"/>
    <cellStyle name="Percent 2 19" xfId="8889" xr:uid="{00000000-0005-0000-0000-0000B1220000}"/>
    <cellStyle name="Percent 2 2" xfId="8890" xr:uid="{00000000-0005-0000-0000-0000B2220000}"/>
    <cellStyle name="Percent 2 2 2" xfId="8891" xr:uid="{00000000-0005-0000-0000-0000B3220000}"/>
    <cellStyle name="Percent 2 2 2 2" xfId="8892" xr:uid="{00000000-0005-0000-0000-0000B4220000}"/>
    <cellStyle name="Percent 2 2 2 3" xfId="8893" xr:uid="{00000000-0005-0000-0000-0000B5220000}"/>
    <cellStyle name="Percent 2 2 2 4" xfId="8894" xr:uid="{00000000-0005-0000-0000-0000B6220000}"/>
    <cellStyle name="Percent 2 2 2 5" xfId="8895" xr:uid="{00000000-0005-0000-0000-0000B7220000}"/>
    <cellStyle name="Percent 2 2 3" xfId="8896" xr:uid="{00000000-0005-0000-0000-0000B8220000}"/>
    <cellStyle name="Percent 2 2 3 2" xfId="8897" xr:uid="{00000000-0005-0000-0000-0000B9220000}"/>
    <cellStyle name="Percent 2 2 3 3" xfId="8898" xr:uid="{00000000-0005-0000-0000-0000BA220000}"/>
    <cellStyle name="Percent 2 2 4" xfId="8899" xr:uid="{00000000-0005-0000-0000-0000BB220000}"/>
    <cellStyle name="Percent 2 2 4 2" xfId="8900" xr:uid="{00000000-0005-0000-0000-0000BC220000}"/>
    <cellStyle name="Percent 2 2 4 3" xfId="8901" xr:uid="{00000000-0005-0000-0000-0000BD220000}"/>
    <cellStyle name="Percent 2 2 5" xfId="8902" xr:uid="{00000000-0005-0000-0000-0000BE220000}"/>
    <cellStyle name="Percent 2 2 5 2" xfId="8903" xr:uid="{00000000-0005-0000-0000-0000BF220000}"/>
    <cellStyle name="Percent 2 2 5 3" xfId="8904" xr:uid="{00000000-0005-0000-0000-0000C0220000}"/>
    <cellStyle name="Percent 2 2 6" xfId="8905" xr:uid="{00000000-0005-0000-0000-0000C1220000}"/>
    <cellStyle name="Percent 2 2 7" xfId="8906" xr:uid="{00000000-0005-0000-0000-0000C2220000}"/>
    <cellStyle name="Percent 2 2 8" xfId="8907" xr:uid="{00000000-0005-0000-0000-0000C3220000}"/>
    <cellStyle name="Percent 2 20" xfId="8908" xr:uid="{00000000-0005-0000-0000-0000C4220000}"/>
    <cellStyle name="Percent 2 21" xfId="8909" xr:uid="{00000000-0005-0000-0000-0000C5220000}"/>
    <cellStyle name="Percent 2 22" xfId="8910" xr:uid="{00000000-0005-0000-0000-0000C6220000}"/>
    <cellStyle name="Percent 2 23" xfId="8911" xr:uid="{00000000-0005-0000-0000-0000C7220000}"/>
    <cellStyle name="Percent 2 24" xfId="8912" xr:uid="{00000000-0005-0000-0000-0000C8220000}"/>
    <cellStyle name="Percent 2 25" xfId="8913" xr:uid="{00000000-0005-0000-0000-0000C9220000}"/>
    <cellStyle name="Percent 2 26" xfId="8914" xr:uid="{00000000-0005-0000-0000-0000CA220000}"/>
    <cellStyle name="Percent 2 3" xfId="8915" xr:uid="{00000000-0005-0000-0000-0000CB220000}"/>
    <cellStyle name="Percent 2 3 2" xfId="8916" xr:uid="{00000000-0005-0000-0000-0000CC220000}"/>
    <cellStyle name="Percent 2 4" xfId="8917" xr:uid="{00000000-0005-0000-0000-0000CD220000}"/>
    <cellStyle name="Percent 2 4 2" xfId="8918" xr:uid="{00000000-0005-0000-0000-0000CE220000}"/>
    <cellStyle name="Percent 2 4 3" xfId="8919" xr:uid="{00000000-0005-0000-0000-0000CF220000}"/>
    <cellStyle name="Percent 2 5" xfId="8920" xr:uid="{00000000-0005-0000-0000-0000D0220000}"/>
    <cellStyle name="Percent 2 5 2" xfId="8921" xr:uid="{00000000-0005-0000-0000-0000D1220000}"/>
    <cellStyle name="Percent 2 5 2 2" xfId="8922" xr:uid="{00000000-0005-0000-0000-0000D2220000}"/>
    <cellStyle name="Percent 2 6" xfId="8923" xr:uid="{00000000-0005-0000-0000-0000D3220000}"/>
    <cellStyle name="Percent 2 6 2" xfId="8924" xr:uid="{00000000-0005-0000-0000-0000D4220000}"/>
    <cellStyle name="Percent 2 6 2 2" xfId="8925" xr:uid="{00000000-0005-0000-0000-0000D5220000}"/>
    <cellStyle name="Percent 2 6 2 2 2" xfId="8926" xr:uid="{00000000-0005-0000-0000-0000D6220000}"/>
    <cellStyle name="Percent 2 6 2 3" xfId="8927" xr:uid="{00000000-0005-0000-0000-0000D7220000}"/>
    <cellStyle name="Percent 2 6 2 4" xfId="8928" xr:uid="{00000000-0005-0000-0000-0000D8220000}"/>
    <cellStyle name="Percent 2 6 3" xfId="8929" xr:uid="{00000000-0005-0000-0000-0000D9220000}"/>
    <cellStyle name="Percent 2 6 3 2" xfId="8930" xr:uid="{00000000-0005-0000-0000-0000DA220000}"/>
    <cellStyle name="Percent 2 6 3 2 2" xfId="8931" xr:uid="{00000000-0005-0000-0000-0000DB220000}"/>
    <cellStyle name="Percent 2 6 3 3" xfId="8932" xr:uid="{00000000-0005-0000-0000-0000DC220000}"/>
    <cellStyle name="Percent 2 6 3 4" xfId="8933" xr:uid="{00000000-0005-0000-0000-0000DD220000}"/>
    <cellStyle name="Percent 2 6 4" xfId="8934" xr:uid="{00000000-0005-0000-0000-0000DE220000}"/>
    <cellStyle name="Percent 2 6 4 2" xfId="8935" xr:uid="{00000000-0005-0000-0000-0000DF220000}"/>
    <cellStyle name="Percent 2 6 4 2 2" xfId="8936" xr:uid="{00000000-0005-0000-0000-0000E0220000}"/>
    <cellStyle name="Percent 2 6 4 3" xfId="8937" xr:uid="{00000000-0005-0000-0000-0000E1220000}"/>
    <cellStyle name="Percent 2 6 4 4" xfId="8938" xr:uid="{00000000-0005-0000-0000-0000E2220000}"/>
    <cellStyle name="Percent 2 6 5" xfId="8939" xr:uid="{00000000-0005-0000-0000-0000E3220000}"/>
    <cellStyle name="Percent 2 6 5 2" xfId="8940" xr:uid="{00000000-0005-0000-0000-0000E4220000}"/>
    <cellStyle name="Percent 2 6 5 2 2" xfId="8941" xr:uid="{00000000-0005-0000-0000-0000E5220000}"/>
    <cellStyle name="Percent 2 6 5 3" xfId="8942" xr:uid="{00000000-0005-0000-0000-0000E6220000}"/>
    <cellStyle name="Percent 2 6 5 4" xfId="8943" xr:uid="{00000000-0005-0000-0000-0000E7220000}"/>
    <cellStyle name="Percent 2 7" xfId="8944" xr:uid="{00000000-0005-0000-0000-0000E8220000}"/>
    <cellStyle name="Percent 2 8" xfId="8945" xr:uid="{00000000-0005-0000-0000-0000E9220000}"/>
    <cellStyle name="Percent 2 8 2" xfId="8946" xr:uid="{00000000-0005-0000-0000-0000EA220000}"/>
    <cellStyle name="Percent 2 8 2 2" xfId="8947" xr:uid="{00000000-0005-0000-0000-0000EB220000}"/>
    <cellStyle name="Percent 2 8 3" xfId="8948" xr:uid="{00000000-0005-0000-0000-0000EC220000}"/>
    <cellStyle name="Percent 2 8 4" xfId="8949" xr:uid="{00000000-0005-0000-0000-0000ED220000}"/>
    <cellStyle name="Percent 2 9" xfId="8950" xr:uid="{00000000-0005-0000-0000-0000EE220000}"/>
    <cellStyle name="Percent 2 9 2" xfId="8951" xr:uid="{00000000-0005-0000-0000-0000EF220000}"/>
    <cellStyle name="Percent 2 9 2 2" xfId="8952" xr:uid="{00000000-0005-0000-0000-0000F0220000}"/>
    <cellStyle name="Percent 2 9 3" xfId="8953" xr:uid="{00000000-0005-0000-0000-0000F1220000}"/>
    <cellStyle name="Percent 2 9 4" xfId="8954" xr:uid="{00000000-0005-0000-0000-0000F2220000}"/>
    <cellStyle name="Percent 20" xfId="8955" xr:uid="{00000000-0005-0000-0000-0000F3220000}"/>
    <cellStyle name="Percent 20 2" xfId="8956" xr:uid="{00000000-0005-0000-0000-0000F4220000}"/>
    <cellStyle name="Percent 20 2 2" xfId="8957" xr:uid="{00000000-0005-0000-0000-0000F5220000}"/>
    <cellStyle name="Percent 20 3" xfId="8958" xr:uid="{00000000-0005-0000-0000-0000F6220000}"/>
    <cellStyle name="Percent 20 4" xfId="8959" xr:uid="{00000000-0005-0000-0000-0000F7220000}"/>
    <cellStyle name="Percent 200" xfId="8960" xr:uid="{00000000-0005-0000-0000-0000F8220000}"/>
    <cellStyle name="Percent 201" xfId="8961" xr:uid="{00000000-0005-0000-0000-0000F9220000}"/>
    <cellStyle name="Percent 201 2" xfId="8962" xr:uid="{00000000-0005-0000-0000-0000FA220000}"/>
    <cellStyle name="Percent 202" xfId="8963" xr:uid="{00000000-0005-0000-0000-0000FB220000}"/>
    <cellStyle name="Percent 203" xfId="8964" xr:uid="{00000000-0005-0000-0000-0000FC220000}"/>
    <cellStyle name="Percent 204" xfId="8965" xr:uid="{00000000-0005-0000-0000-0000FD220000}"/>
    <cellStyle name="Percent 205" xfId="8966" xr:uid="{00000000-0005-0000-0000-0000FE220000}"/>
    <cellStyle name="Percent 206" xfId="8967" xr:uid="{00000000-0005-0000-0000-0000FF220000}"/>
    <cellStyle name="Percent 207" xfId="8968" xr:uid="{00000000-0005-0000-0000-000000230000}"/>
    <cellStyle name="Percent 208" xfId="8969" xr:uid="{00000000-0005-0000-0000-000001230000}"/>
    <cellStyle name="Percent 209" xfId="8970" xr:uid="{00000000-0005-0000-0000-000002230000}"/>
    <cellStyle name="Percent 21" xfId="8971" xr:uid="{00000000-0005-0000-0000-000003230000}"/>
    <cellStyle name="Percent 21 2" xfId="8972" xr:uid="{00000000-0005-0000-0000-000004230000}"/>
    <cellStyle name="Percent 21 2 2" xfId="8973" xr:uid="{00000000-0005-0000-0000-000005230000}"/>
    <cellStyle name="Percent 21 3" xfId="8974" xr:uid="{00000000-0005-0000-0000-000006230000}"/>
    <cellStyle name="Percent 21 4" xfId="8975" xr:uid="{00000000-0005-0000-0000-000007230000}"/>
    <cellStyle name="Percent 210" xfId="8976" xr:uid="{00000000-0005-0000-0000-000008230000}"/>
    <cellStyle name="Percent 211" xfId="8977" xr:uid="{00000000-0005-0000-0000-000009230000}"/>
    <cellStyle name="Percent 212" xfId="8978" xr:uid="{00000000-0005-0000-0000-00000A230000}"/>
    <cellStyle name="Percent 213" xfId="8979" xr:uid="{00000000-0005-0000-0000-00000B230000}"/>
    <cellStyle name="Percent 214" xfId="8980" xr:uid="{00000000-0005-0000-0000-00000C230000}"/>
    <cellStyle name="Percent 215" xfId="8981" xr:uid="{00000000-0005-0000-0000-00000D230000}"/>
    <cellStyle name="Percent 216" xfId="8982" xr:uid="{00000000-0005-0000-0000-00000E230000}"/>
    <cellStyle name="Percent 217" xfId="8983" xr:uid="{00000000-0005-0000-0000-00000F230000}"/>
    <cellStyle name="Percent 218" xfId="8984" xr:uid="{00000000-0005-0000-0000-000010230000}"/>
    <cellStyle name="Percent 219" xfId="8985" xr:uid="{00000000-0005-0000-0000-000011230000}"/>
    <cellStyle name="Percent 22" xfId="8986" xr:uid="{00000000-0005-0000-0000-000012230000}"/>
    <cellStyle name="Percent 22 2" xfId="8987" xr:uid="{00000000-0005-0000-0000-000013230000}"/>
    <cellStyle name="Percent 22 2 2" xfId="8988" xr:uid="{00000000-0005-0000-0000-000014230000}"/>
    <cellStyle name="Percent 22 3" xfId="8989" xr:uid="{00000000-0005-0000-0000-000015230000}"/>
    <cellStyle name="Percent 22 4" xfId="8990" xr:uid="{00000000-0005-0000-0000-000016230000}"/>
    <cellStyle name="Percent 220" xfId="8991" xr:uid="{00000000-0005-0000-0000-000017230000}"/>
    <cellStyle name="Percent 221" xfId="8992" xr:uid="{00000000-0005-0000-0000-000018230000}"/>
    <cellStyle name="Percent 222" xfId="8993" xr:uid="{00000000-0005-0000-0000-000019230000}"/>
    <cellStyle name="Percent 223" xfId="8994" xr:uid="{00000000-0005-0000-0000-00001A230000}"/>
    <cellStyle name="Percent 224" xfId="8995" xr:uid="{00000000-0005-0000-0000-00001B230000}"/>
    <cellStyle name="Percent 225" xfId="8996" xr:uid="{00000000-0005-0000-0000-00001C230000}"/>
    <cellStyle name="Percent 226" xfId="8997" xr:uid="{00000000-0005-0000-0000-00001D230000}"/>
    <cellStyle name="Percent 227" xfId="8998" xr:uid="{00000000-0005-0000-0000-00001E230000}"/>
    <cellStyle name="Percent 228" xfId="8999" xr:uid="{00000000-0005-0000-0000-00001F230000}"/>
    <cellStyle name="Percent 229" xfId="9000" xr:uid="{00000000-0005-0000-0000-000020230000}"/>
    <cellStyle name="Percent 23" xfId="9001" xr:uid="{00000000-0005-0000-0000-000021230000}"/>
    <cellStyle name="Percent 23 2" xfId="9002" xr:uid="{00000000-0005-0000-0000-000022230000}"/>
    <cellStyle name="Percent 23 2 2" xfId="9003" xr:uid="{00000000-0005-0000-0000-000023230000}"/>
    <cellStyle name="Percent 23 3" xfId="9004" xr:uid="{00000000-0005-0000-0000-000024230000}"/>
    <cellStyle name="Percent 23 4" xfId="9005" xr:uid="{00000000-0005-0000-0000-000025230000}"/>
    <cellStyle name="Percent 230" xfId="9006" xr:uid="{00000000-0005-0000-0000-000026230000}"/>
    <cellStyle name="Percent 231" xfId="9007" xr:uid="{00000000-0005-0000-0000-000027230000}"/>
    <cellStyle name="Percent 232" xfId="9008" xr:uid="{00000000-0005-0000-0000-000028230000}"/>
    <cellStyle name="Percent 233" xfId="9009" xr:uid="{00000000-0005-0000-0000-000029230000}"/>
    <cellStyle name="Percent 234" xfId="9010" xr:uid="{00000000-0005-0000-0000-00002A230000}"/>
    <cellStyle name="Percent 235" xfId="9011" xr:uid="{00000000-0005-0000-0000-00002B230000}"/>
    <cellStyle name="Percent 236" xfId="9012" xr:uid="{00000000-0005-0000-0000-00002C230000}"/>
    <cellStyle name="Percent 237" xfId="9013" xr:uid="{00000000-0005-0000-0000-00002D230000}"/>
    <cellStyle name="Percent 238" xfId="9014" xr:uid="{00000000-0005-0000-0000-00002E230000}"/>
    <cellStyle name="Percent 239" xfId="9015" xr:uid="{00000000-0005-0000-0000-00002F230000}"/>
    <cellStyle name="Percent 24" xfId="9016" xr:uid="{00000000-0005-0000-0000-000030230000}"/>
    <cellStyle name="Percent 24 2" xfId="9017" xr:uid="{00000000-0005-0000-0000-000031230000}"/>
    <cellStyle name="Percent 24 2 2" xfId="9018" xr:uid="{00000000-0005-0000-0000-000032230000}"/>
    <cellStyle name="Percent 24 3" xfId="9019" xr:uid="{00000000-0005-0000-0000-000033230000}"/>
    <cellStyle name="Percent 24 4" xfId="9020" xr:uid="{00000000-0005-0000-0000-000034230000}"/>
    <cellStyle name="Percent 25" xfId="9021" xr:uid="{00000000-0005-0000-0000-000035230000}"/>
    <cellStyle name="Percent 25 2" xfId="9022" xr:uid="{00000000-0005-0000-0000-000036230000}"/>
    <cellStyle name="Percent 25 2 2" xfId="9023" xr:uid="{00000000-0005-0000-0000-000037230000}"/>
    <cellStyle name="Percent 25 3" xfId="9024" xr:uid="{00000000-0005-0000-0000-000038230000}"/>
    <cellStyle name="Percent 25 4" xfId="9025" xr:uid="{00000000-0005-0000-0000-000039230000}"/>
    <cellStyle name="Percent 26" xfId="9026" xr:uid="{00000000-0005-0000-0000-00003A230000}"/>
    <cellStyle name="Percent 26 2" xfId="9027" xr:uid="{00000000-0005-0000-0000-00003B230000}"/>
    <cellStyle name="Percent 26 2 2" xfId="9028" xr:uid="{00000000-0005-0000-0000-00003C230000}"/>
    <cellStyle name="Percent 26 3" xfId="9029" xr:uid="{00000000-0005-0000-0000-00003D230000}"/>
    <cellStyle name="Percent 26 4" xfId="9030" xr:uid="{00000000-0005-0000-0000-00003E230000}"/>
    <cellStyle name="Percent 27" xfId="9031" xr:uid="{00000000-0005-0000-0000-00003F230000}"/>
    <cellStyle name="Percent 27 2" xfId="9032" xr:uid="{00000000-0005-0000-0000-000040230000}"/>
    <cellStyle name="Percent 27 2 2" xfId="9033" xr:uid="{00000000-0005-0000-0000-000041230000}"/>
    <cellStyle name="Percent 27 3" xfId="9034" xr:uid="{00000000-0005-0000-0000-000042230000}"/>
    <cellStyle name="Percent 27 4" xfId="9035" xr:uid="{00000000-0005-0000-0000-000043230000}"/>
    <cellStyle name="Percent 28" xfId="9036" xr:uid="{00000000-0005-0000-0000-000044230000}"/>
    <cellStyle name="Percent 28 2" xfId="9037" xr:uid="{00000000-0005-0000-0000-000045230000}"/>
    <cellStyle name="Percent 28 2 2" xfId="9038" xr:uid="{00000000-0005-0000-0000-000046230000}"/>
    <cellStyle name="Percent 28 3" xfId="9039" xr:uid="{00000000-0005-0000-0000-000047230000}"/>
    <cellStyle name="Percent 28 4" xfId="9040" xr:uid="{00000000-0005-0000-0000-000048230000}"/>
    <cellStyle name="Percent 29" xfId="9041" xr:uid="{00000000-0005-0000-0000-000049230000}"/>
    <cellStyle name="Percent 29 2" xfId="9042" xr:uid="{00000000-0005-0000-0000-00004A230000}"/>
    <cellStyle name="Percent 29 2 2" xfId="9043" xr:uid="{00000000-0005-0000-0000-00004B230000}"/>
    <cellStyle name="Percent 29 3" xfId="9044" xr:uid="{00000000-0005-0000-0000-00004C230000}"/>
    <cellStyle name="Percent 29 4" xfId="9045" xr:uid="{00000000-0005-0000-0000-00004D230000}"/>
    <cellStyle name="Percent 3" xfId="9046" xr:uid="{00000000-0005-0000-0000-00004E230000}"/>
    <cellStyle name="Percent 3 2" xfId="9047" xr:uid="{00000000-0005-0000-0000-00004F230000}"/>
    <cellStyle name="Percent 3 2 2" xfId="9048" xr:uid="{00000000-0005-0000-0000-000050230000}"/>
    <cellStyle name="Percent 3 2 2 2" xfId="9049" xr:uid="{00000000-0005-0000-0000-000051230000}"/>
    <cellStyle name="Percent 3 2 3" xfId="9050" xr:uid="{00000000-0005-0000-0000-000052230000}"/>
    <cellStyle name="Percent 3 2 4" xfId="9051" xr:uid="{00000000-0005-0000-0000-000053230000}"/>
    <cellStyle name="Percent 3 2 4 2" xfId="9052" xr:uid="{00000000-0005-0000-0000-000054230000}"/>
    <cellStyle name="Percent 3 2 4 3" xfId="9053" xr:uid="{00000000-0005-0000-0000-000055230000}"/>
    <cellStyle name="Percent 3 3" xfId="9054" xr:uid="{00000000-0005-0000-0000-000056230000}"/>
    <cellStyle name="Percent 3 3 2" xfId="9055" xr:uid="{00000000-0005-0000-0000-000057230000}"/>
    <cellStyle name="Percent 3 3 2 2" xfId="9056" xr:uid="{00000000-0005-0000-0000-000058230000}"/>
    <cellStyle name="Percent 3 3 2 3" xfId="9057" xr:uid="{00000000-0005-0000-0000-000059230000}"/>
    <cellStyle name="Percent 3 4" xfId="9058" xr:uid="{00000000-0005-0000-0000-00005A230000}"/>
    <cellStyle name="Percent 3 4 2" xfId="9059" xr:uid="{00000000-0005-0000-0000-00005B230000}"/>
    <cellStyle name="Percent 3 4 2 2" xfId="9060" xr:uid="{00000000-0005-0000-0000-00005C230000}"/>
    <cellStyle name="Percent 3 4 2 3" xfId="9061" xr:uid="{00000000-0005-0000-0000-00005D230000}"/>
    <cellStyle name="Percent 3 5" xfId="9062" xr:uid="{00000000-0005-0000-0000-00005E230000}"/>
    <cellStyle name="Percent 3 5 2" xfId="9063" xr:uid="{00000000-0005-0000-0000-00005F230000}"/>
    <cellStyle name="Percent 3 5 3" xfId="9064" xr:uid="{00000000-0005-0000-0000-000060230000}"/>
    <cellStyle name="Percent 3 6" xfId="9065" xr:uid="{00000000-0005-0000-0000-000061230000}"/>
    <cellStyle name="Percent 3 7" xfId="9066" xr:uid="{00000000-0005-0000-0000-000062230000}"/>
    <cellStyle name="Percent 3 7 2" xfId="9067" xr:uid="{00000000-0005-0000-0000-000063230000}"/>
    <cellStyle name="Percent 3 8" xfId="9068" xr:uid="{00000000-0005-0000-0000-000064230000}"/>
    <cellStyle name="Percent 30" xfId="9069" xr:uid="{00000000-0005-0000-0000-000065230000}"/>
    <cellStyle name="Percent 30 2" xfId="9070" xr:uid="{00000000-0005-0000-0000-000066230000}"/>
    <cellStyle name="Percent 30 2 2" xfId="9071" xr:uid="{00000000-0005-0000-0000-000067230000}"/>
    <cellStyle name="Percent 30 3" xfId="9072" xr:uid="{00000000-0005-0000-0000-000068230000}"/>
    <cellStyle name="Percent 30 4" xfId="9073" xr:uid="{00000000-0005-0000-0000-000069230000}"/>
    <cellStyle name="Percent 31" xfId="9074" xr:uid="{00000000-0005-0000-0000-00006A230000}"/>
    <cellStyle name="Percent 31 2" xfId="9075" xr:uid="{00000000-0005-0000-0000-00006B230000}"/>
    <cellStyle name="Percent 31 2 2" xfId="9076" xr:uid="{00000000-0005-0000-0000-00006C230000}"/>
    <cellStyle name="Percent 31 3" xfId="9077" xr:uid="{00000000-0005-0000-0000-00006D230000}"/>
    <cellStyle name="Percent 31 4" xfId="9078" xr:uid="{00000000-0005-0000-0000-00006E230000}"/>
    <cellStyle name="Percent 32" xfId="9079" xr:uid="{00000000-0005-0000-0000-00006F230000}"/>
    <cellStyle name="Percent 32 2" xfId="9080" xr:uid="{00000000-0005-0000-0000-000070230000}"/>
    <cellStyle name="Percent 32 2 2" xfId="9081" xr:uid="{00000000-0005-0000-0000-000071230000}"/>
    <cellStyle name="Percent 32 2 2 2" xfId="9082" xr:uid="{00000000-0005-0000-0000-000072230000}"/>
    <cellStyle name="Percent 32 2 3" xfId="9083" xr:uid="{00000000-0005-0000-0000-000073230000}"/>
    <cellStyle name="Percent 32 2 4" xfId="9084" xr:uid="{00000000-0005-0000-0000-000074230000}"/>
    <cellStyle name="Percent 32 3" xfId="9085" xr:uid="{00000000-0005-0000-0000-000075230000}"/>
    <cellStyle name="Percent 32 3 2" xfId="9086" xr:uid="{00000000-0005-0000-0000-000076230000}"/>
    <cellStyle name="Percent 32 4" xfId="9087" xr:uid="{00000000-0005-0000-0000-000077230000}"/>
    <cellStyle name="Percent 32 5" xfId="9088" xr:uid="{00000000-0005-0000-0000-000078230000}"/>
    <cellStyle name="Percent 33" xfId="9089" xr:uid="{00000000-0005-0000-0000-000079230000}"/>
    <cellStyle name="Percent 33 2" xfId="9090" xr:uid="{00000000-0005-0000-0000-00007A230000}"/>
    <cellStyle name="Percent 33 2 2" xfId="9091" xr:uid="{00000000-0005-0000-0000-00007B230000}"/>
    <cellStyle name="Percent 33 3" xfId="9092" xr:uid="{00000000-0005-0000-0000-00007C230000}"/>
    <cellStyle name="Percent 33 4" xfId="9093" xr:uid="{00000000-0005-0000-0000-00007D230000}"/>
    <cellStyle name="Percent 34" xfId="9094" xr:uid="{00000000-0005-0000-0000-00007E230000}"/>
    <cellStyle name="Percent 34 2" xfId="9095" xr:uid="{00000000-0005-0000-0000-00007F230000}"/>
    <cellStyle name="Percent 34 2 2" xfId="9096" xr:uid="{00000000-0005-0000-0000-000080230000}"/>
    <cellStyle name="Percent 34 3" xfId="9097" xr:uid="{00000000-0005-0000-0000-000081230000}"/>
    <cellStyle name="Percent 34 4" xfId="9098" xr:uid="{00000000-0005-0000-0000-000082230000}"/>
    <cellStyle name="Percent 35" xfId="9099" xr:uid="{00000000-0005-0000-0000-000083230000}"/>
    <cellStyle name="Percent 35 2" xfId="9100" xr:uid="{00000000-0005-0000-0000-000084230000}"/>
    <cellStyle name="Percent 35 2 2" xfId="9101" xr:uid="{00000000-0005-0000-0000-000085230000}"/>
    <cellStyle name="Percent 35 3" xfId="9102" xr:uid="{00000000-0005-0000-0000-000086230000}"/>
    <cellStyle name="Percent 35 4" xfId="9103" xr:uid="{00000000-0005-0000-0000-000087230000}"/>
    <cellStyle name="Percent 36" xfId="9104" xr:uid="{00000000-0005-0000-0000-000088230000}"/>
    <cellStyle name="Percent 36 2" xfId="9105" xr:uid="{00000000-0005-0000-0000-000089230000}"/>
    <cellStyle name="Percent 36 2 2" xfId="9106" xr:uid="{00000000-0005-0000-0000-00008A230000}"/>
    <cellStyle name="Percent 36 3" xfId="9107" xr:uid="{00000000-0005-0000-0000-00008B230000}"/>
    <cellStyle name="Percent 36 4" xfId="9108" xr:uid="{00000000-0005-0000-0000-00008C230000}"/>
    <cellStyle name="Percent 37" xfId="9109" xr:uid="{00000000-0005-0000-0000-00008D230000}"/>
    <cellStyle name="Percent 37 2" xfId="9110" xr:uid="{00000000-0005-0000-0000-00008E230000}"/>
    <cellStyle name="Percent 37 2 2" xfId="9111" xr:uid="{00000000-0005-0000-0000-00008F230000}"/>
    <cellStyle name="Percent 37 3" xfId="9112" xr:uid="{00000000-0005-0000-0000-000090230000}"/>
    <cellStyle name="Percent 37 4" xfId="9113" xr:uid="{00000000-0005-0000-0000-000091230000}"/>
    <cellStyle name="Percent 38" xfId="9114" xr:uid="{00000000-0005-0000-0000-000092230000}"/>
    <cellStyle name="Percent 38 2" xfId="9115" xr:uid="{00000000-0005-0000-0000-000093230000}"/>
    <cellStyle name="Percent 38 2 2" xfId="9116" xr:uid="{00000000-0005-0000-0000-000094230000}"/>
    <cellStyle name="Percent 38 2 2 2" xfId="9117" xr:uid="{00000000-0005-0000-0000-000095230000}"/>
    <cellStyle name="Percent 38 2 3" xfId="9118" xr:uid="{00000000-0005-0000-0000-000096230000}"/>
    <cellStyle name="Percent 38 2 4" xfId="9119" xr:uid="{00000000-0005-0000-0000-000097230000}"/>
    <cellStyle name="Percent 38 3" xfId="9120" xr:uid="{00000000-0005-0000-0000-000098230000}"/>
    <cellStyle name="Percent 38 3 2" xfId="9121" xr:uid="{00000000-0005-0000-0000-000099230000}"/>
    <cellStyle name="Percent 38 4" xfId="9122" xr:uid="{00000000-0005-0000-0000-00009A230000}"/>
    <cellStyle name="Percent 38 5" xfId="9123" xr:uid="{00000000-0005-0000-0000-00009B230000}"/>
    <cellStyle name="Percent 39" xfId="9124" xr:uid="{00000000-0005-0000-0000-00009C230000}"/>
    <cellStyle name="Percent 39 2" xfId="9125" xr:uid="{00000000-0005-0000-0000-00009D230000}"/>
    <cellStyle name="Percent 39 2 2" xfId="9126" xr:uid="{00000000-0005-0000-0000-00009E230000}"/>
    <cellStyle name="Percent 39 2 2 2" xfId="9127" xr:uid="{00000000-0005-0000-0000-00009F230000}"/>
    <cellStyle name="Percent 39 2 3" xfId="9128" xr:uid="{00000000-0005-0000-0000-0000A0230000}"/>
    <cellStyle name="Percent 39 2 4" xfId="9129" xr:uid="{00000000-0005-0000-0000-0000A1230000}"/>
    <cellStyle name="Percent 39 3" xfId="9130" xr:uid="{00000000-0005-0000-0000-0000A2230000}"/>
    <cellStyle name="Percent 39 3 2" xfId="9131" xr:uid="{00000000-0005-0000-0000-0000A3230000}"/>
    <cellStyle name="Percent 39 4" xfId="9132" xr:uid="{00000000-0005-0000-0000-0000A4230000}"/>
    <cellStyle name="Percent 39 5" xfId="9133" xr:uid="{00000000-0005-0000-0000-0000A5230000}"/>
    <cellStyle name="Percent 4" xfId="9134" xr:uid="{00000000-0005-0000-0000-0000A6230000}"/>
    <cellStyle name="Percent 4 2" xfId="9135" xr:uid="{00000000-0005-0000-0000-0000A7230000}"/>
    <cellStyle name="Percent 4 2 2" xfId="9136" xr:uid="{00000000-0005-0000-0000-0000A8230000}"/>
    <cellStyle name="Percent 4 3" xfId="9137" xr:uid="{00000000-0005-0000-0000-0000A9230000}"/>
    <cellStyle name="Percent 4 3 2" xfId="9138" xr:uid="{00000000-0005-0000-0000-0000AA230000}"/>
    <cellStyle name="Percent 4 3 2 2" xfId="9139" xr:uid="{00000000-0005-0000-0000-0000AB230000}"/>
    <cellStyle name="Percent 4 3 3" xfId="9140" xr:uid="{00000000-0005-0000-0000-0000AC230000}"/>
    <cellStyle name="Percent 4 3 4" xfId="9141" xr:uid="{00000000-0005-0000-0000-0000AD230000}"/>
    <cellStyle name="Percent 4 4" xfId="9142" xr:uid="{00000000-0005-0000-0000-0000AE230000}"/>
    <cellStyle name="Percent 4 5" xfId="9143" xr:uid="{00000000-0005-0000-0000-0000AF230000}"/>
    <cellStyle name="Percent 40" xfId="9144" xr:uid="{00000000-0005-0000-0000-0000B0230000}"/>
    <cellStyle name="Percent 40 2" xfId="9145" xr:uid="{00000000-0005-0000-0000-0000B1230000}"/>
    <cellStyle name="Percent 40 2 2" xfId="9146" xr:uid="{00000000-0005-0000-0000-0000B2230000}"/>
    <cellStyle name="Percent 40 3" xfId="9147" xr:uid="{00000000-0005-0000-0000-0000B3230000}"/>
    <cellStyle name="Percent 40 4" xfId="9148" xr:uid="{00000000-0005-0000-0000-0000B4230000}"/>
    <cellStyle name="Percent 41" xfId="9149" xr:uid="{00000000-0005-0000-0000-0000B5230000}"/>
    <cellStyle name="Percent 41 2" xfId="9150" xr:uid="{00000000-0005-0000-0000-0000B6230000}"/>
    <cellStyle name="Percent 41 2 2" xfId="9151" xr:uid="{00000000-0005-0000-0000-0000B7230000}"/>
    <cellStyle name="Percent 41 3" xfId="9152" xr:uid="{00000000-0005-0000-0000-0000B8230000}"/>
    <cellStyle name="Percent 41 4" xfId="9153" xr:uid="{00000000-0005-0000-0000-0000B9230000}"/>
    <cellStyle name="Percent 42" xfId="9154" xr:uid="{00000000-0005-0000-0000-0000BA230000}"/>
    <cellStyle name="Percent 42 2" xfId="9155" xr:uid="{00000000-0005-0000-0000-0000BB230000}"/>
    <cellStyle name="Percent 42 2 2" xfId="9156" xr:uid="{00000000-0005-0000-0000-0000BC230000}"/>
    <cellStyle name="Percent 42 3" xfId="9157" xr:uid="{00000000-0005-0000-0000-0000BD230000}"/>
    <cellStyle name="Percent 42 4" xfId="9158" xr:uid="{00000000-0005-0000-0000-0000BE230000}"/>
    <cellStyle name="Percent 43" xfId="9159" xr:uid="{00000000-0005-0000-0000-0000BF230000}"/>
    <cellStyle name="Percent 43 2" xfId="9160" xr:uid="{00000000-0005-0000-0000-0000C0230000}"/>
    <cellStyle name="Percent 43 2 2" xfId="9161" xr:uid="{00000000-0005-0000-0000-0000C1230000}"/>
    <cellStyle name="Percent 43 3" xfId="9162" xr:uid="{00000000-0005-0000-0000-0000C2230000}"/>
    <cellStyle name="Percent 43 4" xfId="9163" xr:uid="{00000000-0005-0000-0000-0000C3230000}"/>
    <cellStyle name="Percent 44" xfId="9164" xr:uid="{00000000-0005-0000-0000-0000C4230000}"/>
    <cellStyle name="Percent 44 2" xfId="9165" xr:uid="{00000000-0005-0000-0000-0000C5230000}"/>
    <cellStyle name="Percent 44 2 2" xfId="9166" xr:uid="{00000000-0005-0000-0000-0000C6230000}"/>
    <cellStyle name="Percent 44 3" xfId="9167" xr:uid="{00000000-0005-0000-0000-0000C7230000}"/>
    <cellStyle name="Percent 44 4" xfId="9168" xr:uid="{00000000-0005-0000-0000-0000C8230000}"/>
    <cellStyle name="Percent 45" xfId="9169" xr:uid="{00000000-0005-0000-0000-0000C9230000}"/>
    <cellStyle name="Percent 45 2" xfId="9170" xr:uid="{00000000-0005-0000-0000-0000CA230000}"/>
    <cellStyle name="Percent 45 2 2" xfId="9171" xr:uid="{00000000-0005-0000-0000-0000CB230000}"/>
    <cellStyle name="Percent 45 3" xfId="9172" xr:uid="{00000000-0005-0000-0000-0000CC230000}"/>
    <cellStyle name="Percent 45 4" xfId="9173" xr:uid="{00000000-0005-0000-0000-0000CD230000}"/>
    <cellStyle name="Percent 46" xfId="9174" xr:uid="{00000000-0005-0000-0000-0000CE230000}"/>
    <cellStyle name="Percent 46 2" xfId="9175" xr:uid="{00000000-0005-0000-0000-0000CF230000}"/>
    <cellStyle name="Percent 46 2 2" xfId="9176" xr:uid="{00000000-0005-0000-0000-0000D0230000}"/>
    <cellStyle name="Percent 46 3" xfId="9177" xr:uid="{00000000-0005-0000-0000-0000D1230000}"/>
    <cellStyle name="Percent 46 4" xfId="9178" xr:uid="{00000000-0005-0000-0000-0000D2230000}"/>
    <cellStyle name="Percent 47" xfId="9179" xr:uid="{00000000-0005-0000-0000-0000D3230000}"/>
    <cellStyle name="Percent 47 2" xfId="9180" xr:uid="{00000000-0005-0000-0000-0000D4230000}"/>
    <cellStyle name="Percent 47 2 2" xfId="9181" xr:uid="{00000000-0005-0000-0000-0000D5230000}"/>
    <cellStyle name="Percent 47 3" xfId="9182" xr:uid="{00000000-0005-0000-0000-0000D6230000}"/>
    <cellStyle name="Percent 47 4" xfId="9183" xr:uid="{00000000-0005-0000-0000-0000D7230000}"/>
    <cellStyle name="Percent 48" xfId="9184" xr:uid="{00000000-0005-0000-0000-0000D8230000}"/>
    <cellStyle name="Percent 48 2" xfId="9185" xr:uid="{00000000-0005-0000-0000-0000D9230000}"/>
    <cellStyle name="Percent 48 2 2" xfId="9186" xr:uid="{00000000-0005-0000-0000-0000DA230000}"/>
    <cellStyle name="Percent 48 3" xfId="9187" xr:uid="{00000000-0005-0000-0000-0000DB230000}"/>
    <cellStyle name="Percent 48 4" xfId="9188" xr:uid="{00000000-0005-0000-0000-0000DC230000}"/>
    <cellStyle name="Percent 49" xfId="9189" xr:uid="{00000000-0005-0000-0000-0000DD230000}"/>
    <cellStyle name="Percent 49 2" xfId="9190" xr:uid="{00000000-0005-0000-0000-0000DE230000}"/>
    <cellStyle name="Percent 49 2 2" xfId="9191" xr:uid="{00000000-0005-0000-0000-0000DF230000}"/>
    <cellStyle name="Percent 49 3" xfId="9192" xr:uid="{00000000-0005-0000-0000-0000E0230000}"/>
    <cellStyle name="Percent 49 4" xfId="9193" xr:uid="{00000000-0005-0000-0000-0000E1230000}"/>
    <cellStyle name="Percent 5" xfId="9194" xr:uid="{00000000-0005-0000-0000-0000E2230000}"/>
    <cellStyle name="Percent 5 2" xfId="9195" xr:uid="{00000000-0005-0000-0000-0000E3230000}"/>
    <cellStyle name="Percent 5 2 2" xfId="9196" xr:uid="{00000000-0005-0000-0000-0000E4230000}"/>
    <cellStyle name="Percent 5 3" xfId="9197" xr:uid="{00000000-0005-0000-0000-0000E5230000}"/>
    <cellStyle name="Percent 5 4" xfId="9198" xr:uid="{00000000-0005-0000-0000-0000E6230000}"/>
    <cellStyle name="Percent 5 5" xfId="9199" xr:uid="{00000000-0005-0000-0000-0000E7230000}"/>
    <cellStyle name="Percent 50" xfId="9200" xr:uid="{00000000-0005-0000-0000-0000E8230000}"/>
    <cellStyle name="Percent 50 2" xfId="9201" xr:uid="{00000000-0005-0000-0000-0000E9230000}"/>
    <cellStyle name="Percent 50 2 2" xfId="9202" xr:uid="{00000000-0005-0000-0000-0000EA230000}"/>
    <cellStyle name="Percent 50 3" xfId="9203" xr:uid="{00000000-0005-0000-0000-0000EB230000}"/>
    <cellStyle name="Percent 50 4" xfId="9204" xr:uid="{00000000-0005-0000-0000-0000EC230000}"/>
    <cellStyle name="Percent 51" xfId="9205" xr:uid="{00000000-0005-0000-0000-0000ED230000}"/>
    <cellStyle name="Percent 51 2" xfId="9206" xr:uid="{00000000-0005-0000-0000-0000EE230000}"/>
    <cellStyle name="Percent 51 2 2" xfId="9207" xr:uid="{00000000-0005-0000-0000-0000EF230000}"/>
    <cellStyle name="Percent 51 3" xfId="9208" xr:uid="{00000000-0005-0000-0000-0000F0230000}"/>
    <cellStyle name="Percent 51 4" xfId="9209" xr:uid="{00000000-0005-0000-0000-0000F1230000}"/>
    <cellStyle name="Percent 52" xfId="9210" xr:uid="{00000000-0005-0000-0000-0000F2230000}"/>
    <cellStyle name="Percent 52 2" xfId="9211" xr:uid="{00000000-0005-0000-0000-0000F3230000}"/>
    <cellStyle name="Percent 52 2 2" xfId="9212" xr:uid="{00000000-0005-0000-0000-0000F4230000}"/>
    <cellStyle name="Percent 52 3" xfId="9213" xr:uid="{00000000-0005-0000-0000-0000F5230000}"/>
    <cellStyle name="Percent 52 4" xfId="9214" xr:uid="{00000000-0005-0000-0000-0000F6230000}"/>
    <cellStyle name="Percent 53" xfId="9215" xr:uid="{00000000-0005-0000-0000-0000F7230000}"/>
    <cellStyle name="Percent 53 2" xfId="9216" xr:uid="{00000000-0005-0000-0000-0000F8230000}"/>
    <cellStyle name="Percent 53 2 2" xfId="9217" xr:uid="{00000000-0005-0000-0000-0000F9230000}"/>
    <cellStyle name="Percent 53 3" xfId="9218" xr:uid="{00000000-0005-0000-0000-0000FA230000}"/>
    <cellStyle name="Percent 53 4" xfId="9219" xr:uid="{00000000-0005-0000-0000-0000FB230000}"/>
    <cellStyle name="Percent 54" xfId="9220" xr:uid="{00000000-0005-0000-0000-0000FC230000}"/>
    <cellStyle name="Percent 54 2" xfId="9221" xr:uid="{00000000-0005-0000-0000-0000FD230000}"/>
    <cellStyle name="Percent 54 2 2" xfId="9222" xr:uid="{00000000-0005-0000-0000-0000FE230000}"/>
    <cellStyle name="Percent 54 3" xfId="9223" xr:uid="{00000000-0005-0000-0000-0000FF230000}"/>
    <cellStyle name="Percent 54 4" xfId="9224" xr:uid="{00000000-0005-0000-0000-000000240000}"/>
    <cellStyle name="Percent 55" xfId="9225" xr:uid="{00000000-0005-0000-0000-000001240000}"/>
    <cellStyle name="Percent 55 2" xfId="9226" xr:uid="{00000000-0005-0000-0000-000002240000}"/>
    <cellStyle name="Percent 55 2 2" xfId="9227" xr:uid="{00000000-0005-0000-0000-000003240000}"/>
    <cellStyle name="Percent 55 3" xfId="9228" xr:uid="{00000000-0005-0000-0000-000004240000}"/>
    <cellStyle name="Percent 55 4" xfId="9229" xr:uid="{00000000-0005-0000-0000-000005240000}"/>
    <cellStyle name="Percent 56" xfId="9230" xr:uid="{00000000-0005-0000-0000-000006240000}"/>
    <cellStyle name="Percent 56 2" xfId="9231" xr:uid="{00000000-0005-0000-0000-000007240000}"/>
    <cellStyle name="Percent 56 2 2" xfId="9232" xr:uid="{00000000-0005-0000-0000-000008240000}"/>
    <cellStyle name="Percent 56 3" xfId="9233" xr:uid="{00000000-0005-0000-0000-000009240000}"/>
    <cellStyle name="Percent 56 4" xfId="9234" xr:uid="{00000000-0005-0000-0000-00000A240000}"/>
    <cellStyle name="Percent 57" xfId="9235" xr:uid="{00000000-0005-0000-0000-00000B240000}"/>
    <cellStyle name="Percent 57 2" xfId="9236" xr:uid="{00000000-0005-0000-0000-00000C240000}"/>
    <cellStyle name="Percent 57 2 2" xfId="9237" xr:uid="{00000000-0005-0000-0000-00000D240000}"/>
    <cellStyle name="Percent 57 3" xfId="9238" xr:uid="{00000000-0005-0000-0000-00000E240000}"/>
    <cellStyle name="Percent 57 4" xfId="9239" xr:uid="{00000000-0005-0000-0000-00000F240000}"/>
    <cellStyle name="Percent 58" xfId="9240" xr:uid="{00000000-0005-0000-0000-000010240000}"/>
    <cellStyle name="Percent 58 2" xfId="9241" xr:uid="{00000000-0005-0000-0000-000011240000}"/>
    <cellStyle name="Percent 58 2 2" xfId="9242" xr:uid="{00000000-0005-0000-0000-000012240000}"/>
    <cellStyle name="Percent 58 3" xfId="9243" xr:uid="{00000000-0005-0000-0000-000013240000}"/>
    <cellStyle name="Percent 58 4" xfId="9244" xr:uid="{00000000-0005-0000-0000-000014240000}"/>
    <cellStyle name="Percent 59" xfId="9245" xr:uid="{00000000-0005-0000-0000-000015240000}"/>
    <cellStyle name="Percent 59 2" xfId="9246" xr:uid="{00000000-0005-0000-0000-000016240000}"/>
    <cellStyle name="Percent 59 2 2" xfId="9247" xr:uid="{00000000-0005-0000-0000-000017240000}"/>
    <cellStyle name="Percent 59 3" xfId="9248" xr:uid="{00000000-0005-0000-0000-000018240000}"/>
    <cellStyle name="Percent 59 4" xfId="9249" xr:uid="{00000000-0005-0000-0000-000019240000}"/>
    <cellStyle name="Percent 6" xfId="9250" xr:uid="{00000000-0005-0000-0000-00001A240000}"/>
    <cellStyle name="Percent 6 2" xfId="9251" xr:uid="{00000000-0005-0000-0000-00001B240000}"/>
    <cellStyle name="Percent 60" xfId="9252" xr:uid="{00000000-0005-0000-0000-00001C240000}"/>
    <cellStyle name="Percent 60 2" xfId="9253" xr:uid="{00000000-0005-0000-0000-00001D240000}"/>
    <cellStyle name="Percent 60 2 2" xfId="9254" xr:uid="{00000000-0005-0000-0000-00001E240000}"/>
    <cellStyle name="Percent 60 3" xfId="9255" xr:uid="{00000000-0005-0000-0000-00001F240000}"/>
    <cellStyle name="Percent 60 4" xfId="9256" xr:uid="{00000000-0005-0000-0000-000020240000}"/>
    <cellStyle name="Percent 61" xfId="9257" xr:uid="{00000000-0005-0000-0000-000021240000}"/>
    <cellStyle name="Percent 61 2" xfId="9258" xr:uid="{00000000-0005-0000-0000-000022240000}"/>
    <cellStyle name="Percent 61 2 2" xfId="9259" xr:uid="{00000000-0005-0000-0000-000023240000}"/>
    <cellStyle name="Percent 61 3" xfId="9260" xr:uid="{00000000-0005-0000-0000-000024240000}"/>
    <cellStyle name="Percent 61 4" xfId="9261" xr:uid="{00000000-0005-0000-0000-000025240000}"/>
    <cellStyle name="Percent 62" xfId="9262" xr:uid="{00000000-0005-0000-0000-000026240000}"/>
    <cellStyle name="Percent 62 2" xfId="9263" xr:uid="{00000000-0005-0000-0000-000027240000}"/>
    <cellStyle name="Percent 62 2 2" xfId="9264" xr:uid="{00000000-0005-0000-0000-000028240000}"/>
    <cellStyle name="Percent 62 3" xfId="9265" xr:uid="{00000000-0005-0000-0000-000029240000}"/>
    <cellStyle name="Percent 62 4" xfId="9266" xr:uid="{00000000-0005-0000-0000-00002A240000}"/>
    <cellStyle name="Percent 63" xfId="9267" xr:uid="{00000000-0005-0000-0000-00002B240000}"/>
    <cellStyle name="Percent 63 2" xfId="9268" xr:uid="{00000000-0005-0000-0000-00002C240000}"/>
    <cellStyle name="Percent 63 2 2" xfId="9269" xr:uid="{00000000-0005-0000-0000-00002D240000}"/>
    <cellStyle name="Percent 63 3" xfId="9270" xr:uid="{00000000-0005-0000-0000-00002E240000}"/>
    <cellStyle name="Percent 63 4" xfId="9271" xr:uid="{00000000-0005-0000-0000-00002F240000}"/>
    <cellStyle name="Percent 64" xfId="9272" xr:uid="{00000000-0005-0000-0000-000030240000}"/>
    <cellStyle name="Percent 64 2" xfId="9273" xr:uid="{00000000-0005-0000-0000-000031240000}"/>
    <cellStyle name="Percent 64 2 2" xfId="9274" xr:uid="{00000000-0005-0000-0000-000032240000}"/>
    <cellStyle name="Percent 64 3" xfId="9275" xr:uid="{00000000-0005-0000-0000-000033240000}"/>
    <cellStyle name="Percent 64 4" xfId="9276" xr:uid="{00000000-0005-0000-0000-000034240000}"/>
    <cellStyle name="Percent 65" xfId="9277" xr:uid="{00000000-0005-0000-0000-000035240000}"/>
    <cellStyle name="Percent 65 2" xfId="9278" xr:uid="{00000000-0005-0000-0000-000036240000}"/>
    <cellStyle name="Percent 65 2 2" xfId="9279" xr:uid="{00000000-0005-0000-0000-000037240000}"/>
    <cellStyle name="Percent 65 3" xfId="9280" xr:uid="{00000000-0005-0000-0000-000038240000}"/>
    <cellStyle name="Percent 65 4" xfId="9281" xr:uid="{00000000-0005-0000-0000-000039240000}"/>
    <cellStyle name="Percent 66" xfId="9282" xr:uid="{00000000-0005-0000-0000-00003A240000}"/>
    <cellStyle name="Percent 66 2" xfId="9283" xr:uid="{00000000-0005-0000-0000-00003B240000}"/>
    <cellStyle name="Percent 66 2 2" xfId="9284" xr:uid="{00000000-0005-0000-0000-00003C240000}"/>
    <cellStyle name="Percent 66 3" xfId="9285" xr:uid="{00000000-0005-0000-0000-00003D240000}"/>
    <cellStyle name="Percent 66 4" xfId="9286" xr:uid="{00000000-0005-0000-0000-00003E240000}"/>
    <cellStyle name="Percent 67" xfId="9287" xr:uid="{00000000-0005-0000-0000-00003F240000}"/>
    <cellStyle name="Percent 67 2" xfId="9288" xr:uid="{00000000-0005-0000-0000-000040240000}"/>
    <cellStyle name="Percent 67 2 2" xfId="9289" xr:uid="{00000000-0005-0000-0000-000041240000}"/>
    <cellStyle name="Percent 67 3" xfId="9290" xr:uid="{00000000-0005-0000-0000-000042240000}"/>
    <cellStyle name="Percent 67 4" xfId="9291" xr:uid="{00000000-0005-0000-0000-000043240000}"/>
    <cellStyle name="Percent 68" xfId="9292" xr:uid="{00000000-0005-0000-0000-000044240000}"/>
    <cellStyle name="Percent 68 2" xfId="9293" xr:uid="{00000000-0005-0000-0000-000045240000}"/>
    <cellStyle name="Percent 68 2 2" xfId="9294" xr:uid="{00000000-0005-0000-0000-000046240000}"/>
    <cellStyle name="Percent 68 3" xfId="9295" xr:uid="{00000000-0005-0000-0000-000047240000}"/>
    <cellStyle name="Percent 68 4" xfId="9296" xr:uid="{00000000-0005-0000-0000-000048240000}"/>
    <cellStyle name="Percent 69" xfId="9297" xr:uid="{00000000-0005-0000-0000-000049240000}"/>
    <cellStyle name="Percent 69 2" xfId="9298" xr:uid="{00000000-0005-0000-0000-00004A240000}"/>
    <cellStyle name="Percent 69 2 2" xfId="9299" xr:uid="{00000000-0005-0000-0000-00004B240000}"/>
    <cellStyle name="Percent 69 3" xfId="9300" xr:uid="{00000000-0005-0000-0000-00004C240000}"/>
    <cellStyle name="Percent 69 4" xfId="9301" xr:uid="{00000000-0005-0000-0000-00004D240000}"/>
    <cellStyle name="Percent 7" xfId="9302" xr:uid="{00000000-0005-0000-0000-00004E240000}"/>
    <cellStyle name="Percent 7 2" xfId="9303" xr:uid="{00000000-0005-0000-0000-00004F240000}"/>
    <cellStyle name="Percent 7 3" xfId="9304" xr:uid="{00000000-0005-0000-0000-000050240000}"/>
    <cellStyle name="Percent 70" xfId="9305" xr:uid="{00000000-0005-0000-0000-000051240000}"/>
    <cellStyle name="Percent 70 2" xfId="9306" xr:uid="{00000000-0005-0000-0000-000052240000}"/>
    <cellStyle name="Percent 70 2 2" xfId="9307" xr:uid="{00000000-0005-0000-0000-000053240000}"/>
    <cellStyle name="Percent 70 3" xfId="9308" xr:uid="{00000000-0005-0000-0000-000054240000}"/>
    <cellStyle name="Percent 70 4" xfId="9309" xr:uid="{00000000-0005-0000-0000-000055240000}"/>
    <cellStyle name="Percent 71" xfId="9310" xr:uid="{00000000-0005-0000-0000-000056240000}"/>
    <cellStyle name="Percent 71 2" xfId="9311" xr:uid="{00000000-0005-0000-0000-000057240000}"/>
    <cellStyle name="Percent 71 2 2" xfId="9312" xr:uid="{00000000-0005-0000-0000-000058240000}"/>
    <cellStyle name="Percent 71 3" xfId="9313" xr:uid="{00000000-0005-0000-0000-000059240000}"/>
    <cellStyle name="Percent 71 4" xfId="9314" xr:uid="{00000000-0005-0000-0000-00005A240000}"/>
    <cellStyle name="Percent 72" xfId="9315" xr:uid="{00000000-0005-0000-0000-00005B240000}"/>
    <cellStyle name="Percent 72 2" xfId="9316" xr:uid="{00000000-0005-0000-0000-00005C240000}"/>
    <cellStyle name="Percent 72 2 2" xfId="9317" xr:uid="{00000000-0005-0000-0000-00005D240000}"/>
    <cellStyle name="Percent 72 3" xfId="9318" xr:uid="{00000000-0005-0000-0000-00005E240000}"/>
    <cellStyle name="Percent 72 4" xfId="9319" xr:uid="{00000000-0005-0000-0000-00005F240000}"/>
    <cellStyle name="Percent 73" xfId="9320" xr:uid="{00000000-0005-0000-0000-000060240000}"/>
    <cellStyle name="Percent 73 2" xfId="9321" xr:uid="{00000000-0005-0000-0000-000061240000}"/>
    <cellStyle name="Percent 73 2 2" xfId="9322" xr:uid="{00000000-0005-0000-0000-000062240000}"/>
    <cellStyle name="Percent 73 3" xfId="9323" xr:uid="{00000000-0005-0000-0000-000063240000}"/>
    <cellStyle name="Percent 73 4" xfId="9324" xr:uid="{00000000-0005-0000-0000-000064240000}"/>
    <cellStyle name="Percent 74" xfId="9325" xr:uid="{00000000-0005-0000-0000-000065240000}"/>
    <cellStyle name="Percent 75" xfId="9326" xr:uid="{00000000-0005-0000-0000-000066240000}"/>
    <cellStyle name="Percent 76" xfId="9327" xr:uid="{00000000-0005-0000-0000-000067240000}"/>
    <cellStyle name="Percent 77" xfId="9328" xr:uid="{00000000-0005-0000-0000-000068240000}"/>
    <cellStyle name="Percent 78" xfId="9329" xr:uid="{00000000-0005-0000-0000-000069240000}"/>
    <cellStyle name="Percent 79" xfId="9330" xr:uid="{00000000-0005-0000-0000-00006A240000}"/>
    <cellStyle name="Percent 8" xfId="9331" xr:uid="{00000000-0005-0000-0000-00006B240000}"/>
    <cellStyle name="Percent 8 2" xfId="9332" xr:uid="{00000000-0005-0000-0000-00006C240000}"/>
    <cellStyle name="Percent 8 3" xfId="9333" xr:uid="{00000000-0005-0000-0000-00006D240000}"/>
    <cellStyle name="Percent 8 3 2" xfId="9334" xr:uid="{00000000-0005-0000-0000-00006E240000}"/>
    <cellStyle name="Percent 8 3 3" xfId="9335" xr:uid="{00000000-0005-0000-0000-00006F240000}"/>
    <cellStyle name="Percent 80" xfId="9336" xr:uid="{00000000-0005-0000-0000-000070240000}"/>
    <cellStyle name="Percent 81" xfId="9337" xr:uid="{00000000-0005-0000-0000-000071240000}"/>
    <cellStyle name="Percent 82" xfId="9338" xr:uid="{00000000-0005-0000-0000-000072240000}"/>
    <cellStyle name="Percent 83" xfId="9339" xr:uid="{00000000-0005-0000-0000-000073240000}"/>
    <cellStyle name="Percent 84" xfId="9340" xr:uid="{00000000-0005-0000-0000-000074240000}"/>
    <cellStyle name="Percent 85" xfId="9341" xr:uid="{00000000-0005-0000-0000-000075240000}"/>
    <cellStyle name="Percent 86" xfId="9342" xr:uid="{00000000-0005-0000-0000-000076240000}"/>
    <cellStyle name="Percent 87" xfId="9343" xr:uid="{00000000-0005-0000-0000-000077240000}"/>
    <cellStyle name="Percent 88" xfId="9344" xr:uid="{00000000-0005-0000-0000-000078240000}"/>
    <cellStyle name="Percent 89" xfId="9345" xr:uid="{00000000-0005-0000-0000-000079240000}"/>
    <cellStyle name="Percent 9" xfId="9346" xr:uid="{00000000-0005-0000-0000-00007A240000}"/>
    <cellStyle name="Percent 9 2" xfId="9347" xr:uid="{00000000-0005-0000-0000-00007B240000}"/>
    <cellStyle name="Percent 9 2 2" xfId="9348" xr:uid="{00000000-0005-0000-0000-00007C240000}"/>
    <cellStyle name="Percent 9 2 2 2" xfId="9349" xr:uid="{00000000-0005-0000-0000-00007D240000}"/>
    <cellStyle name="Percent 9 2 3" xfId="9350" xr:uid="{00000000-0005-0000-0000-00007E240000}"/>
    <cellStyle name="Percent 9 2 4" xfId="9351" xr:uid="{00000000-0005-0000-0000-00007F240000}"/>
    <cellStyle name="Percent 9 3" xfId="9352" xr:uid="{00000000-0005-0000-0000-000080240000}"/>
    <cellStyle name="Percent 9 3 2" xfId="9353" xr:uid="{00000000-0005-0000-0000-000081240000}"/>
    <cellStyle name="Percent 9 4" xfId="9354" xr:uid="{00000000-0005-0000-0000-000082240000}"/>
    <cellStyle name="Percent 9 5" xfId="9355" xr:uid="{00000000-0005-0000-0000-000083240000}"/>
    <cellStyle name="Percent 90" xfId="9356" xr:uid="{00000000-0005-0000-0000-000084240000}"/>
    <cellStyle name="Percent 91" xfId="9357" xr:uid="{00000000-0005-0000-0000-000085240000}"/>
    <cellStyle name="Percent 92" xfId="9358" xr:uid="{00000000-0005-0000-0000-000086240000}"/>
    <cellStyle name="Percent 93" xfId="9359" xr:uid="{00000000-0005-0000-0000-000087240000}"/>
    <cellStyle name="Percent 94" xfId="9360" xr:uid="{00000000-0005-0000-0000-000088240000}"/>
    <cellStyle name="Percent 95" xfId="9361" xr:uid="{00000000-0005-0000-0000-000089240000}"/>
    <cellStyle name="Percent 96" xfId="9362" xr:uid="{00000000-0005-0000-0000-00008A240000}"/>
    <cellStyle name="Percent 97" xfId="9363" xr:uid="{00000000-0005-0000-0000-00008B240000}"/>
    <cellStyle name="Percent 98" xfId="9364" xr:uid="{00000000-0005-0000-0000-00008C240000}"/>
    <cellStyle name="Percent 99" xfId="9365" xr:uid="{00000000-0005-0000-0000-00008D240000}"/>
    <cellStyle name="PERCENTAGE" xfId="9366" xr:uid="{00000000-0005-0000-0000-00008E240000}"/>
    <cellStyle name="Perhitungan" xfId="9367" xr:uid="{00000000-0005-0000-0000-00008F240000}"/>
    <cellStyle name="Perhitungan 10" xfId="9368" xr:uid="{00000000-0005-0000-0000-000090240000}"/>
    <cellStyle name="Perhitungan 11" xfId="9369" xr:uid="{00000000-0005-0000-0000-000091240000}"/>
    <cellStyle name="Perhitungan 12" xfId="9370" xr:uid="{00000000-0005-0000-0000-000092240000}"/>
    <cellStyle name="Perhitungan 2" xfId="9371" xr:uid="{00000000-0005-0000-0000-000093240000}"/>
    <cellStyle name="Perhitungan 3" xfId="9372" xr:uid="{00000000-0005-0000-0000-000094240000}"/>
    <cellStyle name="Perhitungan 4" xfId="9373" xr:uid="{00000000-0005-0000-0000-000095240000}"/>
    <cellStyle name="Perhitungan 5" xfId="9374" xr:uid="{00000000-0005-0000-0000-000096240000}"/>
    <cellStyle name="Perhitungan 6" xfId="9375" xr:uid="{00000000-0005-0000-0000-000097240000}"/>
    <cellStyle name="Perhitungan 7" xfId="9376" xr:uid="{00000000-0005-0000-0000-000098240000}"/>
    <cellStyle name="Perhitungan 8" xfId="9377" xr:uid="{00000000-0005-0000-0000-000099240000}"/>
    <cellStyle name="Perhitungan 9" xfId="9378" xr:uid="{00000000-0005-0000-0000-00009A240000}"/>
    <cellStyle name="Persen" xfId="9379" xr:uid="{00000000-0005-0000-0000-00009B240000}"/>
    <cellStyle name="PERSERO" xfId="9380" xr:uid="{00000000-0005-0000-0000-00009C240000}"/>
    <cellStyle name="PrePop Currency (0)" xfId="9381" xr:uid="{00000000-0005-0000-0000-00009D240000}"/>
    <cellStyle name="PrePop Currency (0) 2" xfId="9382" xr:uid="{00000000-0005-0000-0000-00009E240000}"/>
    <cellStyle name="PrePop Currency (0) 2 2" xfId="9383" xr:uid="{00000000-0005-0000-0000-00009F240000}"/>
    <cellStyle name="PrePop Currency (0) 2 2 2" xfId="9384" xr:uid="{00000000-0005-0000-0000-0000A0240000}"/>
    <cellStyle name="PrePop Currency (0) 2 3" xfId="9385" xr:uid="{00000000-0005-0000-0000-0000A1240000}"/>
    <cellStyle name="PrePop Currency (0) 2 4" xfId="9386" xr:uid="{00000000-0005-0000-0000-0000A2240000}"/>
    <cellStyle name="PrePop Currency (0) 3" xfId="9387" xr:uid="{00000000-0005-0000-0000-0000A3240000}"/>
    <cellStyle name="PrePop Currency (0) 3 2" xfId="9388" xr:uid="{00000000-0005-0000-0000-0000A4240000}"/>
    <cellStyle name="PrePop Currency (0) 4" xfId="9389" xr:uid="{00000000-0005-0000-0000-0000A5240000}"/>
    <cellStyle name="PrePop Currency (0) 5" xfId="9390" xr:uid="{00000000-0005-0000-0000-0000A6240000}"/>
    <cellStyle name="PrePop Currency (2)" xfId="9391" xr:uid="{00000000-0005-0000-0000-0000A7240000}"/>
    <cellStyle name="PrePop Currency (2) 2" xfId="9392" xr:uid="{00000000-0005-0000-0000-0000A8240000}"/>
    <cellStyle name="PrePop Currency (2) 2 2" xfId="9393" xr:uid="{00000000-0005-0000-0000-0000A9240000}"/>
    <cellStyle name="PrePop Currency (2) 2 2 2" xfId="9394" xr:uid="{00000000-0005-0000-0000-0000AA240000}"/>
    <cellStyle name="PrePop Currency (2) 2 3" xfId="9395" xr:uid="{00000000-0005-0000-0000-0000AB240000}"/>
    <cellStyle name="PrePop Currency (2) 2 4" xfId="9396" xr:uid="{00000000-0005-0000-0000-0000AC240000}"/>
    <cellStyle name="PrePop Currency (2) 3" xfId="9397" xr:uid="{00000000-0005-0000-0000-0000AD240000}"/>
    <cellStyle name="PrePop Currency (2) 3 2" xfId="9398" xr:uid="{00000000-0005-0000-0000-0000AE240000}"/>
    <cellStyle name="PrePop Currency (2) 4" xfId="9399" xr:uid="{00000000-0005-0000-0000-0000AF240000}"/>
    <cellStyle name="PrePop Currency (2) 5" xfId="9400" xr:uid="{00000000-0005-0000-0000-0000B0240000}"/>
    <cellStyle name="PrePop Units (0)" xfId="9401" xr:uid="{00000000-0005-0000-0000-0000B1240000}"/>
    <cellStyle name="PrePop Units (0) 2" xfId="9402" xr:uid="{00000000-0005-0000-0000-0000B2240000}"/>
    <cellStyle name="PrePop Units (0) 2 2" xfId="9403" xr:uid="{00000000-0005-0000-0000-0000B3240000}"/>
    <cellStyle name="PrePop Units (0) 2 2 2" xfId="9404" xr:uid="{00000000-0005-0000-0000-0000B4240000}"/>
    <cellStyle name="PrePop Units (0) 2 3" xfId="9405" xr:uid="{00000000-0005-0000-0000-0000B5240000}"/>
    <cellStyle name="PrePop Units (0) 2 4" xfId="9406" xr:uid="{00000000-0005-0000-0000-0000B6240000}"/>
    <cellStyle name="PrePop Units (0) 3" xfId="9407" xr:uid="{00000000-0005-0000-0000-0000B7240000}"/>
    <cellStyle name="PrePop Units (0) 3 2" xfId="9408" xr:uid="{00000000-0005-0000-0000-0000B8240000}"/>
    <cellStyle name="PrePop Units (0) 4" xfId="9409" xr:uid="{00000000-0005-0000-0000-0000B9240000}"/>
    <cellStyle name="PrePop Units (0) 5" xfId="9410" xr:uid="{00000000-0005-0000-0000-0000BA240000}"/>
    <cellStyle name="PrePop Units (1)" xfId="9411" xr:uid="{00000000-0005-0000-0000-0000BB240000}"/>
    <cellStyle name="PrePop Units (1) 2" xfId="9412" xr:uid="{00000000-0005-0000-0000-0000BC240000}"/>
    <cellStyle name="PrePop Units (1) 2 2" xfId="9413" xr:uid="{00000000-0005-0000-0000-0000BD240000}"/>
    <cellStyle name="PrePop Units (1) 2 2 2" xfId="9414" xr:uid="{00000000-0005-0000-0000-0000BE240000}"/>
    <cellStyle name="PrePop Units (1) 2 3" xfId="9415" xr:uid="{00000000-0005-0000-0000-0000BF240000}"/>
    <cellStyle name="PrePop Units (1) 2 4" xfId="9416" xr:uid="{00000000-0005-0000-0000-0000C0240000}"/>
    <cellStyle name="PrePop Units (1) 3" xfId="9417" xr:uid="{00000000-0005-0000-0000-0000C1240000}"/>
    <cellStyle name="PrePop Units (1) 3 2" xfId="9418" xr:uid="{00000000-0005-0000-0000-0000C2240000}"/>
    <cellStyle name="PrePop Units (1) 4" xfId="9419" xr:uid="{00000000-0005-0000-0000-0000C3240000}"/>
    <cellStyle name="PrePop Units (1) 5" xfId="9420" xr:uid="{00000000-0005-0000-0000-0000C4240000}"/>
    <cellStyle name="PrePop Units (2)" xfId="9421" xr:uid="{00000000-0005-0000-0000-0000C5240000}"/>
    <cellStyle name="PrePop Units (2) 2" xfId="9422" xr:uid="{00000000-0005-0000-0000-0000C6240000}"/>
    <cellStyle name="PrePop Units (2) 2 2" xfId="9423" xr:uid="{00000000-0005-0000-0000-0000C7240000}"/>
    <cellStyle name="PrePop Units (2) 2 2 2" xfId="9424" xr:uid="{00000000-0005-0000-0000-0000C8240000}"/>
    <cellStyle name="PrePop Units (2) 2 3" xfId="9425" xr:uid="{00000000-0005-0000-0000-0000C9240000}"/>
    <cellStyle name="PrePop Units (2) 2 4" xfId="9426" xr:uid="{00000000-0005-0000-0000-0000CA240000}"/>
    <cellStyle name="PrePop Units (2) 3" xfId="9427" xr:uid="{00000000-0005-0000-0000-0000CB240000}"/>
    <cellStyle name="PrePop Units (2) 3 2" xfId="9428" xr:uid="{00000000-0005-0000-0000-0000CC240000}"/>
    <cellStyle name="PrePop Units (2) 4" xfId="9429" xr:uid="{00000000-0005-0000-0000-0000CD240000}"/>
    <cellStyle name="PrePop Units (2) 5" xfId="9430" xr:uid="{00000000-0005-0000-0000-0000CE240000}"/>
    <cellStyle name="pricing" xfId="9431" xr:uid="{00000000-0005-0000-0000-0000CF240000}"/>
    <cellStyle name="pricing 2" xfId="9432" xr:uid="{00000000-0005-0000-0000-0000D0240000}"/>
    <cellStyle name="pricing 2 2" xfId="9433" xr:uid="{00000000-0005-0000-0000-0000D1240000}"/>
    <cellStyle name="pricing 3" xfId="9434" xr:uid="{00000000-0005-0000-0000-0000D2240000}"/>
    <cellStyle name="pricing 4" xfId="9435" xr:uid="{00000000-0005-0000-0000-0000D3240000}"/>
    <cellStyle name="PSChar" xfId="9436" xr:uid="{00000000-0005-0000-0000-0000D4240000}"/>
    <cellStyle name="PSChar 2" xfId="9437" xr:uid="{00000000-0005-0000-0000-0000D5240000}"/>
    <cellStyle name="PTPLN" xfId="9438" xr:uid="{00000000-0005-0000-0000-0000D6240000}"/>
    <cellStyle name="PTPLN 2" xfId="9439" xr:uid="{00000000-0005-0000-0000-0000D7240000}"/>
    <cellStyle name="PTPLN 3" xfId="9440" xr:uid="{00000000-0005-0000-0000-0000D8240000}"/>
    <cellStyle name="Reset  - Style4" xfId="9441" xr:uid="{00000000-0005-0000-0000-0000D9240000}"/>
    <cellStyle name="Reset  - Style7" xfId="9442" xr:uid="{00000000-0005-0000-0000-0000DA240000}"/>
    <cellStyle name="Reset range style to defaults" xfId="9443" xr:uid="{00000000-0005-0000-0000-0000DB240000}"/>
    <cellStyle name="Reset range style to defaults 2" xfId="9444" xr:uid="{00000000-0005-0000-0000-0000DC240000}"/>
    <cellStyle name="Reset range style to defaults 3" xfId="9445" xr:uid="{00000000-0005-0000-0000-0000DD240000}"/>
    <cellStyle name="Reset range style to defaults 4" xfId="9446" xr:uid="{00000000-0005-0000-0000-0000DE240000}"/>
    <cellStyle name="RevList" xfId="9447" xr:uid="{00000000-0005-0000-0000-0000DF240000}"/>
    <cellStyle name="RevList 2" xfId="9448" xr:uid="{00000000-0005-0000-0000-0000E0240000}"/>
    <cellStyle name="RevList 2 2" xfId="9449" xr:uid="{00000000-0005-0000-0000-0000E1240000}"/>
    <cellStyle name="Ribu" xfId="9450" xr:uid="{00000000-0005-0000-0000-0000E2240000}"/>
    <cellStyle name="satu" xfId="9451" xr:uid="{00000000-0005-0000-0000-0000E3240000}"/>
    <cellStyle name="sbt2" xfId="9452" xr:uid="{00000000-0005-0000-0000-0000E4240000}"/>
    <cellStyle name="sbt2 2" xfId="9453" xr:uid="{00000000-0005-0000-0000-0000E5240000}"/>
    <cellStyle name="sbt2 2 2" xfId="9454" xr:uid="{00000000-0005-0000-0000-0000E6240000}"/>
    <cellStyle name="sbt2 3" xfId="9455" xr:uid="{00000000-0005-0000-0000-0000E7240000}"/>
    <cellStyle name="sbt2 4" xfId="9456" xr:uid="{00000000-0005-0000-0000-0000E8240000}"/>
    <cellStyle name="Sel Tertaut" xfId="9457" xr:uid="{00000000-0005-0000-0000-0000E9240000}"/>
    <cellStyle name="SHEET" xfId="9458" xr:uid="{00000000-0005-0000-0000-0000EA240000}"/>
    <cellStyle name="SHEET 2" xfId="9459" xr:uid="{00000000-0005-0000-0000-0000EB240000}"/>
    <cellStyle name="SPOl" xfId="9460" xr:uid="{00000000-0005-0000-0000-0000EC240000}"/>
    <cellStyle name="Standard_Share of ABB.XLS" xfId="9461" xr:uid="{00000000-0005-0000-0000-0000ED240000}"/>
    <cellStyle name="style" xfId="9462" xr:uid="{00000000-0005-0000-0000-0000EE240000}"/>
    <cellStyle name="Style 1" xfId="9463" xr:uid="{00000000-0005-0000-0000-0000EF240000}"/>
    <cellStyle name="style 10" xfId="9464" xr:uid="{00000000-0005-0000-0000-0000F0240000}"/>
    <cellStyle name="style 11" xfId="9465" xr:uid="{00000000-0005-0000-0000-0000F1240000}"/>
    <cellStyle name="style 12" xfId="9466" xr:uid="{00000000-0005-0000-0000-0000F2240000}"/>
    <cellStyle name="style 13" xfId="9467" xr:uid="{00000000-0005-0000-0000-0000F3240000}"/>
    <cellStyle name="style 14" xfId="9468" xr:uid="{00000000-0005-0000-0000-0000F4240000}"/>
    <cellStyle name="style 15" xfId="9469" xr:uid="{00000000-0005-0000-0000-0000F5240000}"/>
    <cellStyle name="style 2" xfId="9470" xr:uid="{00000000-0005-0000-0000-0000F6240000}"/>
    <cellStyle name="style 2 2" xfId="9471" xr:uid="{00000000-0005-0000-0000-0000F7240000}"/>
    <cellStyle name="style 3" xfId="9472" xr:uid="{00000000-0005-0000-0000-0000F8240000}"/>
    <cellStyle name="style 4" xfId="9473" xr:uid="{00000000-0005-0000-0000-0000F9240000}"/>
    <cellStyle name="style 5" xfId="9474" xr:uid="{00000000-0005-0000-0000-0000FA240000}"/>
    <cellStyle name="style 6" xfId="9475" xr:uid="{00000000-0005-0000-0000-0000FB240000}"/>
    <cellStyle name="style 7" xfId="9476" xr:uid="{00000000-0005-0000-0000-0000FC240000}"/>
    <cellStyle name="style 8" xfId="9477" xr:uid="{00000000-0005-0000-0000-0000FD240000}"/>
    <cellStyle name="style 9" xfId="9478" xr:uid="{00000000-0005-0000-0000-0000FE240000}"/>
    <cellStyle name="style1" xfId="9479" xr:uid="{00000000-0005-0000-0000-0000FF240000}"/>
    <cellStyle name="style1 2" xfId="9480" xr:uid="{00000000-0005-0000-0000-000000250000}"/>
    <cellStyle name="style2" xfId="9481" xr:uid="{00000000-0005-0000-0000-000001250000}"/>
    <cellStyle name="style2 2" xfId="9482" xr:uid="{00000000-0005-0000-0000-000002250000}"/>
    <cellStyle name="subt1" xfId="9483" xr:uid="{00000000-0005-0000-0000-000003250000}"/>
    <cellStyle name="subt1 2" xfId="9484" xr:uid="{00000000-0005-0000-0000-000004250000}"/>
    <cellStyle name="Subtotal" xfId="9485" xr:uid="{00000000-0005-0000-0000-000005250000}"/>
    <cellStyle name="Subtotal 2" xfId="9486" xr:uid="{00000000-0005-0000-0000-000006250000}"/>
    <cellStyle name="sum" xfId="9487" xr:uid="{00000000-0005-0000-0000-000007250000}"/>
    <cellStyle name="Table  - Style5" xfId="9488" xr:uid="{00000000-0005-0000-0000-000008250000}"/>
    <cellStyle name="Table  - Style5 2" xfId="9489" xr:uid="{00000000-0005-0000-0000-000009250000}"/>
    <cellStyle name="Table  - Style5 3" xfId="9490" xr:uid="{00000000-0005-0000-0000-00000A250000}"/>
    <cellStyle name="Table  - Style5 4" xfId="9491" xr:uid="{00000000-0005-0000-0000-00000B250000}"/>
    <cellStyle name="Table  - Style6" xfId="9492" xr:uid="{00000000-0005-0000-0000-00000C250000}"/>
    <cellStyle name="Table  - Style6 10" xfId="9493" xr:uid="{00000000-0005-0000-0000-00000D250000}"/>
    <cellStyle name="Table  - Style6 11" xfId="9494" xr:uid="{00000000-0005-0000-0000-00000E250000}"/>
    <cellStyle name="Table  - Style6 12" xfId="9495" xr:uid="{00000000-0005-0000-0000-00000F250000}"/>
    <cellStyle name="Table  - Style6 13" xfId="9496" xr:uid="{00000000-0005-0000-0000-000010250000}"/>
    <cellStyle name="Table  - Style6 2" xfId="9497" xr:uid="{00000000-0005-0000-0000-000011250000}"/>
    <cellStyle name="Table  - Style6 3" xfId="9498" xr:uid="{00000000-0005-0000-0000-000012250000}"/>
    <cellStyle name="Table  - Style6 4" xfId="9499" xr:uid="{00000000-0005-0000-0000-000013250000}"/>
    <cellStyle name="Table  - Style6 5" xfId="9500" xr:uid="{00000000-0005-0000-0000-000014250000}"/>
    <cellStyle name="Table  - Style6 6" xfId="9501" xr:uid="{00000000-0005-0000-0000-000015250000}"/>
    <cellStyle name="Table  - Style6 7" xfId="9502" xr:uid="{00000000-0005-0000-0000-000016250000}"/>
    <cellStyle name="Table  - Style6 8" xfId="9503" xr:uid="{00000000-0005-0000-0000-000017250000}"/>
    <cellStyle name="Table  - Style6 9" xfId="9504" xr:uid="{00000000-0005-0000-0000-000018250000}"/>
    <cellStyle name="tahap" xfId="9505" xr:uid="{00000000-0005-0000-0000-000019250000}"/>
    <cellStyle name="tahap 2" xfId="9506" xr:uid="{00000000-0005-0000-0000-00001A250000}"/>
    <cellStyle name="tahap 2 2" xfId="9507" xr:uid="{00000000-0005-0000-0000-00001B250000}"/>
    <cellStyle name="tahap 3" xfId="9508" xr:uid="{00000000-0005-0000-0000-00001C250000}"/>
    <cellStyle name="tahap 4" xfId="9509" xr:uid="{00000000-0005-0000-0000-00001D250000}"/>
    <cellStyle name="Tajuk 1" xfId="9510" xr:uid="{00000000-0005-0000-0000-00001E250000}"/>
    <cellStyle name="Tajuk 2" xfId="9511" xr:uid="{00000000-0005-0000-0000-00001F250000}"/>
    <cellStyle name="Tajuk 3" xfId="9512" xr:uid="{00000000-0005-0000-0000-000020250000}"/>
    <cellStyle name="Tajuk 4" xfId="9513" xr:uid="{00000000-0005-0000-0000-000021250000}"/>
    <cellStyle name="Teks Penjelasan" xfId="9514" xr:uid="{00000000-0005-0000-0000-000022250000}"/>
    <cellStyle name="Teks Peringatan" xfId="9515" xr:uid="{00000000-0005-0000-0000-000023250000}"/>
    <cellStyle name="Text Indent A" xfId="9516" xr:uid="{00000000-0005-0000-0000-000024250000}"/>
    <cellStyle name="Text Indent B" xfId="9517" xr:uid="{00000000-0005-0000-0000-000025250000}"/>
    <cellStyle name="Text Indent C" xfId="9518" xr:uid="{00000000-0005-0000-0000-000026250000}"/>
    <cellStyle name="Text Indent C 2" xfId="9519" xr:uid="{00000000-0005-0000-0000-000027250000}"/>
    <cellStyle name="Text Indent C 2 2" xfId="9520" xr:uid="{00000000-0005-0000-0000-000028250000}"/>
    <cellStyle name="Text Indent C 2 2 2" xfId="9521" xr:uid="{00000000-0005-0000-0000-000029250000}"/>
    <cellStyle name="Text Indent C 2 3" xfId="9522" xr:uid="{00000000-0005-0000-0000-00002A250000}"/>
    <cellStyle name="Text Indent C 2 4" xfId="9523" xr:uid="{00000000-0005-0000-0000-00002B250000}"/>
    <cellStyle name="Text Indent C 3" xfId="9524" xr:uid="{00000000-0005-0000-0000-00002C250000}"/>
    <cellStyle name="Text Indent C 3 2" xfId="9525" xr:uid="{00000000-0005-0000-0000-00002D250000}"/>
    <cellStyle name="Text Indent C 4" xfId="9526" xr:uid="{00000000-0005-0000-0000-00002E250000}"/>
    <cellStyle name="Text Indent C 5" xfId="9527" xr:uid="{00000000-0005-0000-0000-00002F250000}"/>
    <cellStyle name="þ_x001d_ð &amp;ý&amp;†ýG_x0008_ X_x000a__x0007__x0001__x0001_" xfId="9528" xr:uid="{00000000-0005-0000-0000-000030250000}"/>
    <cellStyle name="þ_x001d_ð &amp;ý&amp;†ýG_x0008_ X_x000a__x0007__x0001__x0001_ 2" xfId="9529" xr:uid="{00000000-0005-0000-0000-000031250000}"/>
    <cellStyle name="þ_x001d_ð &amp;ý&amp;†ýG_x0008_ X_x000a__x0007__x0001__x0001_ 2 2" xfId="9530" xr:uid="{00000000-0005-0000-0000-000032250000}"/>
    <cellStyle name="þ_x001d_ð &amp;ý&amp;†ýG_x0008_ X_x000a__x0007__x0001__x0001_ 2 2 2" xfId="9531" xr:uid="{00000000-0005-0000-0000-000033250000}"/>
    <cellStyle name="þ_x001d_ð &amp;ý&amp;†ýG_x0008_ X_x000a__x0007__x0001__x0001_ 2 3" xfId="9532" xr:uid="{00000000-0005-0000-0000-000034250000}"/>
    <cellStyle name="þ_x001d_ð &amp;ý&amp;†ýG_x0008_ X_x000a__x0007__x0001__x0001_ 2 4" xfId="9533" xr:uid="{00000000-0005-0000-0000-000035250000}"/>
    <cellStyle name="þ_x001d_ð &amp;ý&amp;†ýG_x0008_ X_x000a__x0007__x0001__x0001_ 3" xfId="9534" xr:uid="{00000000-0005-0000-0000-000036250000}"/>
    <cellStyle name="þ_x001d_ð &amp;ý&amp;†ýG_x0008_ X_x000a__x0007__x0001__x0001_ 3 2" xfId="9535" xr:uid="{00000000-0005-0000-0000-000037250000}"/>
    <cellStyle name="þ_x001d_ð &amp;ý&amp;†ýG_x0008_ X_x000a__x0007__x0001__x0001_ 4" xfId="9536" xr:uid="{00000000-0005-0000-0000-000038250000}"/>
    <cellStyle name="þ_x001d_ð &amp;ý&amp;†ýG_x0008_ X_x000a__x0007__x0001__x0001_ 5" xfId="9537" xr:uid="{00000000-0005-0000-0000-000039250000}"/>
    <cellStyle name="þ_x001d_ð+&amp;„ý›&amp;}ý_x000b__x0008__x0011__x000b_å_x000b__x0007__x0001__x0001_" xfId="9538" xr:uid="{00000000-0005-0000-0000-00003A250000}"/>
    <cellStyle name="þ_x001d_ð+&amp;„ý›&amp;}ý_x000b__x0008__x0011__x000b_å_x000b__x0007__x0001__x0001_ 2" xfId="9539" xr:uid="{00000000-0005-0000-0000-00003B250000}"/>
    <cellStyle name="þ_x001d_ð+&amp;„ý›&amp;}ý_x000b__x0008__x0011__x000b_å_x000b__x0007__x0001__x0001_ 2 2" xfId="9540" xr:uid="{00000000-0005-0000-0000-00003C250000}"/>
    <cellStyle name="þ_x001d_ð+&amp;„ý›&amp;}ý_x000b__x0008__x0011__x000b_å_x000b__x0007__x0001__x0001_ 3" xfId="9541" xr:uid="{00000000-0005-0000-0000-00003D250000}"/>
    <cellStyle name="þ_x001d_ð+&amp;„ý›&amp;}ý_x000b__x0008__x0011__x000b_å_x000b__x0007__x0001__x0001_ 4" xfId="9542" xr:uid="{00000000-0005-0000-0000-00003E250000}"/>
    <cellStyle name="Title  - Style1" xfId="9543" xr:uid="{00000000-0005-0000-0000-00003F250000}"/>
    <cellStyle name="Title  - Style6" xfId="9544" xr:uid="{00000000-0005-0000-0000-000040250000}"/>
    <cellStyle name="Title 2" xfId="9545" xr:uid="{00000000-0005-0000-0000-000041250000}"/>
    <cellStyle name="Title 3" xfId="9546" xr:uid="{00000000-0005-0000-0000-000042250000}"/>
    <cellStyle name="Title 4" xfId="9547" xr:uid="{00000000-0005-0000-0000-000043250000}"/>
    <cellStyle name="Title 5" xfId="9548" xr:uid="{00000000-0005-0000-0000-000044250000}"/>
    <cellStyle name="Total 2" xfId="9549" xr:uid="{00000000-0005-0000-0000-000045250000}"/>
    <cellStyle name="Total 2 2" xfId="9550" xr:uid="{00000000-0005-0000-0000-000046250000}"/>
    <cellStyle name="Total 2 2 2" xfId="9551" xr:uid="{00000000-0005-0000-0000-000047250000}"/>
    <cellStyle name="Total 2 3" xfId="9552" xr:uid="{00000000-0005-0000-0000-000048250000}"/>
    <cellStyle name="Total 2 3 2" xfId="9553" xr:uid="{00000000-0005-0000-0000-000049250000}"/>
    <cellStyle name="Total 2 4" xfId="9554" xr:uid="{00000000-0005-0000-0000-00004A250000}"/>
    <cellStyle name="Total 2 5" xfId="9555" xr:uid="{00000000-0005-0000-0000-00004B250000}"/>
    <cellStyle name="Total 2 6" xfId="9556" xr:uid="{00000000-0005-0000-0000-00004C250000}"/>
    <cellStyle name="Total 2 7" xfId="9557" xr:uid="{00000000-0005-0000-0000-00004D250000}"/>
    <cellStyle name="Total 3" xfId="9558" xr:uid="{00000000-0005-0000-0000-00004E250000}"/>
    <cellStyle name="Total 3 2" xfId="9559" xr:uid="{00000000-0005-0000-0000-00004F250000}"/>
    <cellStyle name="Total 3 2 2" xfId="9560" xr:uid="{00000000-0005-0000-0000-000050250000}"/>
    <cellStyle name="Total 3 3" xfId="9561" xr:uid="{00000000-0005-0000-0000-000051250000}"/>
    <cellStyle name="Total 3 4" xfId="9562" xr:uid="{00000000-0005-0000-0000-000052250000}"/>
    <cellStyle name="Total 4" xfId="9563" xr:uid="{00000000-0005-0000-0000-000053250000}"/>
    <cellStyle name="Total 4 2" xfId="9564" xr:uid="{00000000-0005-0000-0000-000054250000}"/>
    <cellStyle name="Total 4 3" xfId="9565" xr:uid="{00000000-0005-0000-0000-000055250000}"/>
    <cellStyle name="Total 4 4" xfId="9566" xr:uid="{00000000-0005-0000-0000-000056250000}"/>
    <cellStyle name="Total 5" xfId="9567" xr:uid="{00000000-0005-0000-0000-000057250000}"/>
    <cellStyle name="Total 5 2" xfId="9568" xr:uid="{00000000-0005-0000-0000-000058250000}"/>
    <cellStyle name="Total 5 3" xfId="9569" xr:uid="{00000000-0005-0000-0000-000059250000}"/>
    <cellStyle name="Total 6" xfId="9570" xr:uid="{00000000-0005-0000-0000-00005A250000}"/>
    <cellStyle name="Total 6 2" xfId="9571" xr:uid="{00000000-0005-0000-0000-00005B250000}"/>
    <cellStyle name="Total 6 3" xfId="9572" xr:uid="{00000000-0005-0000-0000-00005C250000}"/>
    <cellStyle name="Total 7" xfId="9573" xr:uid="{00000000-0005-0000-0000-00005D250000}"/>
    <cellStyle name="Total 7 2" xfId="9574" xr:uid="{00000000-0005-0000-0000-00005E250000}"/>
    <cellStyle name="Total 7 3" xfId="9575" xr:uid="{00000000-0005-0000-0000-00005F250000}"/>
    <cellStyle name="Total 8" xfId="9576" xr:uid="{00000000-0005-0000-0000-000060250000}"/>
    <cellStyle name="Total 8 2" xfId="9577" xr:uid="{00000000-0005-0000-0000-000061250000}"/>
    <cellStyle name="Total 8 3" xfId="9578" xr:uid="{00000000-0005-0000-0000-000062250000}"/>
    <cellStyle name="Total 9" xfId="9579" xr:uid="{00000000-0005-0000-0000-000063250000}"/>
    <cellStyle name="TotCol - Style5" xfId="9580" xr:uid="{00000000-0005-0000-0000-000064250000}"/>
    <cellStyle name="TotCol - Style7" xfId="9581" xr:uid="{00000000-0005-0000-0000-000065250000}"/>
    <cellStyle name="TotRow - Style4" xfId="9582" xr:uid="{00000000-0005-0000-0000-000066250000}"/>
    <cellStyle name="TotRow - Style4 10" xfId="9583" xr:uid="{00000000-0005-0000-0000-000067250000}"/>
    <cellStyle name="TotRow - Style4 11" xfId="9584" xr:uid="{00000000-0005-0000-0000-000068250000}"/>
    <cellStyle name="TotRow - Style4 12" xfId="9585" xr:uid="{00000000-0005-0000-0000-000069250000}"/>
    <cellStyle name="TotRow - Style4 13" xfId="9586" xr:uid="{00000000-0005-0000-0000-00006A250000}"/>
    <cellStyle name="TotRow - Style4 2" xfId="9587" xr:uid="{00000000-0005-0000-0000-00006B250000}"/>
    <cellStyle name="TotRow - Style4 3" xfId="9588" xr:uid="{00000000-0005-0000-0000-00006C250000}"/>
    <cellStyle name="TotRow - Style4 4" xfId="9589" xr:uid="{00000000-0005-0000-0000-00006D250000}"/>
    <cellStyle name="TotRow - Style4 5" xfId="9590" xr:uid="{00000000-0005-0000-0000-00006E250000}"/>
    <cellStyle name="TotRow - Style4 6" xfId="9591" xr:uid="{00000000-0005-0000-0000-00006F250000}"/>
    <cellStyle name="TotRow - Style4 7" xfId="9592" xr:uid="{00000000-0005-0000-0000-000070250000}"/>
    <cellStyle name="TotRow - Style4 8" xfId="9593" xr:uid="{00000000-0005-0000-0000-000071250000}"/>
    <cellStyle name="TotRow - Style4 9" xfId="9594" xr:uid="{00000000-0005-0000-0000-000072250000}"/>
    <cellStyle name="TotRow - Style8" xfId="9595" xr:uid="{00000000-0005-0000-0000-000073250000}"/>
    <cellStyle name="TotRow - Style8 2" xfId="9596" xr:uid="{00000000-0005-0000-0000-000074250000}"/>
    <cellStyle name="TotRow - Style8 3" xfId="9597" xr:uid="{00000000-0005-0000-0000-000075250000}"/>
    <cellStyle name="TotRow - Style8 4" xfId="9598" xr:uid="{00000000-0005-0000-0000-000076250000}"/>
    <cellStyle name="Tusental_NPV" xfId="9599" xr:uid="{00000000-0005-0000-0000-000077250000}"/>
    <cellStyle name="Unit" xfId="9600" xr:uid="{00000000-0005-0000-0000-000078250000}"/>
    <cellStyle name="Valuta (0)_pldt" xfId="9601" xr:uid="{00000000-0005-0000-0000-000079250000}"/>
    <cellStyle name="Valuta_NPV" xfId="9602" xr:uid="{00000000-0005-0000-0000-00007A250000}"/>
    <cellStyle name="Währung [0]_hcl-Tank (GB)" xfId="9603" xr:uid="{00000000-0005-0000-0000-00007B250000}"/>
    <cellStyle name="Währung_hcl-Tank (GB)" xfId="9604" xr:uid="{00000000-0005-0000-0000-00007C250000}"/>
    <cellStyle name="Warning Text 2" xfId="9605" xr:uid="{00000000-0005-0000-0000-00007D250000}"/>
    <cellStyle name="Warning Text 3" xfId="9606" xr:uid="{00000000-0005-0000-0000-00007E250000}"/>
    <cellStyle name="Warning Text 4" xfId="9607" xr:uid="{00000000-0005-0000-0000-00007F250000}"/>
    <cellStyle name="Warning Text 5" xfId="9608" xr:uid="{00000000-0005-0000-0000-000080250000}"/>
    <cellStyle name="WHead - Style2" xfId="9609" xr:uid="{00000000-0005-0000-0000-000081250000}"/>
    <cellStyle name="Year" xfId="9610" xr:uid="{00000000-0005-0000-0000-000082250000}"/>
    <cellStyle name="똿뗦먛귟 [0.00]_PRODUCT DETAIL Q1" xfId="9611" xr:uid="{00000000-0005-0000-0000-000083250000}"/>
    <cellStyle name="똿뗦먛귟_PRODUCT DETAIL Q1" xfId="9612" xr:uid="{00000000-0005-0000-0000-000084250000}"/>
    <cellStyle name="믅됞 [0.00]_PRODUCT DETAIL Q1" xfId="9613" xr:uid="{00000000-0005-0000-0000-000085250000}"/>
    <cellStyle name="믅됞_PRODUCT DETAIL Q1" xfId="9614" xr:uid="{00000000-0005-0000-0000-000086250000}"/>
    <cellStyle name="백분율_HOBONG" xfId="9615" xr:uid="{00000000-0005-0000-0000-000087250000}"/>
    <cellStyle name="뷭?_BOOKSHIP" xfId="9616" xr:uid="{00000000-0005-0000-0000-000088250000}"/>
    <cellStyle name="쉼표_PAKET 10 HIPDS" xfId="9617" xr:uid="{00000000-0005-0000-0000-000089250000}"/>
    <cellStyle name="콤마 [0]_1202" xfId="9618" xr:uid="{00000000-0005-0000-0000-00008A250000}"/>
    <cellStyle name="콤마_1202" xfId="9619" xr:uid="{00000000-0005-0000-0000-00008B250000}"/>
    <cellStyle name="통화 [0]_1202" xfId="9620" xr:uid="{00000000-0005-0000-0000-00008C250000}"/>
    <cellStyle name="통화_1202" xfId="9621" xr:uid="{00000000-0005-0000-0000-00008D250000}"/>
    <cellStyle name="표준_(정보부문)월별인원계획" xfId="9622" xr:uid="{00000000-0005-0000-0000-00008E250000}"/>
    <cellStyle name="好" xfId="21" xr:uid="{00000000-0005-0000-0000-00008F250000}"/>
    <cellStyle name="差" xfId="22" xr:uid="{00000000-0005-0000-0000-000090250000}"/>
    <cellStyle name="常规_SCH-1.2-ELECTRICAL_REV1" xfId="9623" xr:uid="{00000000-0005-0000-0000-000091250000}"/>
    <cellStyle name="强调文字颜色 1" xfId="23" xr:uid="{00000000-0005-0000-0000-000092250000}"/>
    <cellStyle name="强调文字颜色 2" xfId="24" xr:uid="{00000000-0005-0000-0000-000093250000}"/>
    <cellStyle name="强调文字颜色 3" xfId="25" xr:uid="{00000000-0005-0000-0000-000094250000}"/>
    <cellStyle name="强调文字颜色 4" xfId="26" xr:uid="{00000000-0005-0000-0000-000095250000}"/>
    <cellStyle name="强调文字颜色 5" xfId="27" xr:uid="{00000000-0005-0000-0000-000096250000}"/>
    <cellStyle name="强调文字颜色 6" xfId="28" xr:uid="{00000000-0005-0000-0000-000097250000}"/>
    <cellStyle name="标题" xfId="29" xr:uid="{00000000-0005-0000-0000-000098250000}"/>
    <cellStyle name="标题 1" xfId="30" xr:uid="{00000000-0005-0000-0000-000099250000}"/>
    <cellStyle name="标题 2" xfId="31" xr:uid="{00000000-0005-0000-0000-00009A250000}"/>
    <cellStyle name="标题 3" xfId="32" xr:uid="{00000000-0005-0000-0000-00009B250000}"/>
    <cellStyle name="标题 4" xfId="33" xr:uid="{00000000-0005-0000-0000-00009C250000}"/>
    <cellStyle name="桁区切り [0.00]_Cost Proposal Lahendong Local Consultant final 4" xfId="9624" xr:uid="{00000000-0005-0000-0000-00009D250000}"/>
    <cellStyle name="桁区切り_Service Schedules Rev2004-06-28 draft" xfId="9625" xr:uid="{00000000-0005-0000-0000-00009E250000}"/>
    <cellStyle name="检查单元格" xfId="34" xr:uid="{00000000-0005-0000-0000-00009F250000}"/>
    <cellStyle name="標準_CJP Projection-model (2006SEP19)-AA(execost)2" xfId="9626" xr:uid="{00000000-0005-0000-0000-0000A0250000}"/>
    <cellStyle name="汇总" xfId="35" xr:uid="{00000000-0005-0000-0000-0000A1250000}"/>
    <cellStyle name="注释" xfId="36" xr:uid="{00000000-0005-0000-0000-0000A2250000}"/>
    <cellStyle name="解释性文本" xfId="37" xr:uid="{00000000-0005-0000-0000-0000A3250000}"/>
    <cellStyle name="警告文本" xfId="38" xr:uid="{00000000-0005-0000-0000-0000A4250000}"/>
    <cellStyle name="计算" xfId="39" xr:uid="{00000000-0005-0000-0000-0000A5250000}"/>
    <cellStyle name="输入" xfId="40" xr:uid="{00000000-0005-0000-0000-0000A6250000}"/>
    <cellStyle name="输出" xfId="41" xr:uid="{00000000-0005-0000-0000-0000A7250000}"/>
    <cellStyle name="适中" xfId="42" xr:uid="{00000000-0005-0000-0000-0000A8250000}"/>
    <cellStyle name="链接单元格" xfId="43" xr:uid="{00000000-0005-0000-0000-0000A925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hyperlink" Target="mailto:said.di@pln.co.id" TargetMode="External"/><Relationship Id="rId7" Type="http://schemas.openxmlformats.org/officeDocument/2006/relationships/hyperlink" Target="mailto:di_iwan@pln.co.id" TargetMode="External"/><Relationship Id="rId2" Type="http://schemas.openxmlformats.org/officeDocument/2006/relationships/hyperlink" Target="mailto:bagdhad.mushanif@pln.co.id" TargetMode="External"/><Relationship Id="rId1" Type="http://schemas.openxmlformats.org/officeDocument/2006/relationships/hyperlink" Target="mailto:dian.i.sahputri@pln.co.id" TargetMode="External"/><Relationship Id="rId6" Type="http://schemas.openxmlformats.org/officeDocument/2006/relationships/hyperlink" Target="mailto:firdaus.mochamad@pln.co.id" TargetMode="External"/><Relationship Id="rId5" Type="http://schemas.openxmlformats.org/officeDocument/2006/relationships/hyperlink" Target="mailto:hadi.saputra2@pln.co.id" TargetMode="External"/><Relationship Id="rId4" Type="http://schemas.openxmlformats.org/officeDocument/2006/relationships/hyperlink" Target="mailto:andrizal_ch@pln.co.id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mailto:rachmansyah.arief@pln.co.id" TargetMode="External"/><Relationship Id="rId7" Type="http://schemas.openxmlformats.org/officeDocument/2006/relationships/hyperlink" Target="mailto:amalia1@pln.co.id" TargetMode="External"/><Relationship Id="rId2" Type="http://schemas.openxmlformats.org/officeDocument/2006/relationships/hyperlink" Target="mailto:mastaria.silalahi@pln.co.id" TargetMode="External"/><Relationship Id="rId1" Type="http://schemas.openxmlformats.org/officeDocument/2006/relationships/hyperlink" Target="mailto:luky.artanti@pln.co.id" TargetMode="External"/><Relationship Id="rId6" Type="http://schemas.openxmlformats.org/officeDocument/2006/relationships/hyperlink" Target="mailto:hadi@plnn.co.id" TargetMode="External"/><Relationship Id="rId5" Type="http://schemas.openxmlformats.org/officeDocument/2006/relationships/hyperlink" Target="mailto:sumarjoko@pln.co.id" TargetMode="External"/><Relationship Id="rId4" Type="http://schemas.openxmlformats.org/officeDocument/2006/relationships/hyperlink" Target="mailto:ahkmad.kharis@pln.co.id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hyperlink" Target="mailto:meldarosa@pln.co.id" TargetMode="External"/><Relationship Id="rId7" Type="http://schemas.openxmlformats.org/officeDocument/2006/relationships/hyperlink" Target="mailto:mhdtaufik.babel@pln.co.id" TargetMode="External"/><Relationship Id="rId2" Type="http://schemas.openxmlformats.org/officeDocument/2006/relationships/hyperlink" Target="mailto:septa.widyanarko@pln.co.id" TargetMode="External"/><Relationship Id="rId1" Type="http://schemas.openxmlformats.org/officeDocument/2006/relationships/hyperlink" Target="mailto:penny.hestianti@pln.co.id" TargetMode="External"/><Relationship Id="rId6" Type="http://schemas.openxmlformats.org/officeDocument/2006/relationships/hyperlink" Target="mailto:muhamad.adib@pln.co.id" TargetMode="External"/><Relationship Id="rId5" Type="http://schemas.openxmlformats.org/officeDocument/2006/relationships/hyperlink" Target="mailto:zufar@pln.co.id" TargetMode="External"/><Relationship Id="rId4" Type="http://schemas.openxmlformats.org/officeDocument/2006/relationships/hyperlink" Target="mailto:emhw@pln.co.id" TargetMode="Externa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hyperlink" Target="mailto:dyan.prasetyo@pln.co.id" TargetMode="External"/><Relationship Id="rId3" Type="http://schemas.openxmlformats.org/officeDocument/2006/relationships/hyperlink" Target="mailto:dwiintannurhayati@pln.co.id" TargetMode="External"/><Relationship Id="rId7" Type="http://schemas.openxmlformats.org/officeDocument/2006/relationships/hyperlink" Target="mailto:endang_sriwinarsih@pln.co.id" TargetMode="External"/><Relationship Id="rId2" Type="http://schemas.openxmlformats.org/officeDocument/2006/relationships/hyperlink" Target="mailto:widya.kristanti@pln.co.id" TargetMode="External"/><Relationship Id="rId1" Type="http://schemas.openxmlformats.org/officeDocument/2006/relationships/hyperlink" Target="mailto:widy@pln.co.id" TargetMode="External"/><Relationship Id="rId6" Type="http://schemas.openxmlformats.org/officeDocument/2006/relationships/hyperlink" Target="mailto:rani.arista@pln.co.id" TargetMode="External"/><Relationship Id="rId5" Type="http://schemas.openxmlformats.org/officeDocument/2006/relationships/hyperlink" Target="mailto:agustian.m@pln.co.id" TargetMode="External"/><Relationship Id="rId4" Type="http://schemas.openxmlformats.org/officeDocument/2006/relationships/hyperlink" Target="mailto:zulhamdi@pln.co.id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hyperlink" Target="mailto:m.ridwan78@pln.co.id" TargetMode="External"/><Relationship Id="rId2" Type="http://schemas.openxmlformats.org/officeDocument/2006/relationships/hyperlink" Target="mailto:isral@pln.co.id" TargetMode="External"/><Relationship Id="rId1" Type="http://schemas.openxmlformats.org/officeDocument/2006/relationships/hyperlink" Target="mailto:siti.nurul2@pln.co.id" TargetMode="External"/><Relationship Id="rId5" Type="http://schemas.openxmlformats.org/officeDocument/2006/relationships/hyperlink" Target="mailto:ERWINMIRZA@PLN.CO.ID" TargetMode="External"/><Relationship Id="rId4" Type="http://schemas.openxmlformats.org/officeDocument/2006/relationships/hyperlink" Target="mailto:berkat.laksana@pln.co.id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hyperlink" Target="mailto:mutiarahs43@pln.co.id" TargetMode="External"/><Relationship Id="rId7" Type="http://schemas.openxmlformats.org/officeDocument/2006/relationships/hyperlink" Target="mailto:nurasnidah@pln.co.id" TargetMode="External"/><Relationship Id="rId2" Type="http://schemas.openxmlformats.org/officeDocument/2006/relationships/hyperlink" Target="mailto:nurasnidah@pln.co.id" TargetMode="External"/><Relationship Id="rId1" Type="http://schemas.openxmlformats.org/officeDocument/2006/relationships/hyperlink" Target="mailto:rahayu.arimbi@pln.co.id" TargetMode="External"/><Relationship Id="rId6" Type="http://schemas.openxmlformats.org/officeDocument/2006/relationships/hyperlink" Target="mailto:rahayu.arimbi@pln.co.id" TargetMode="External"/><Relationship Id="rId5" Type="http://schemas.openxmlformats.org/officeDocument/2006/relationships/hyperlink" Target="mailto:ella@pln.co.id" TargetMode="External"/><Relationship Id="rId4" Type="http://schemas.openxmlformats.org/officeDocument/2006/relationships/hyperlink" Target="mailto:ficry.haechal@pln.co.id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hyperlink" Target="mailto:leni.darliani@pln.co.id" TargetMode="External"/><Relationship Id="rId2" Type="http://schemas.openxmlformats.org/officeDocument/2006/relationships/hyperlink" Target="mailto:Endah.Yuliati@pln.co.id" TargetMode="External"/><Relationship Id="rId1" Type="http://schemas.openxmlformats.org/officeDocument/2006/relationships/hyperlink" Target="mailto:Anggoro.Pradipto@pln.co.id" TargetMode="External"/><Relationship Id="rId6" Type="http://schemas.openxmlformats.org/officeDocument/2006/relationships/hyperlink" Target="mailto:fajar.satria@pln.co.id" TargetMode="External"/><Relationship Id="rId5" Type="http://schemas.openxmlformats.org/officeDocument/2006/relationships/hyperlink" Target="mailto:santoso.rifki@pln.co.id" TargetMode="External"/><Relationship Id="rId4" Type="http://schemas.openxmlformats.org/officeDocument/2006/relationships/hyperlink" Target="mailto:djoko.nugroho@pln.co.id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hyperlink" Target="mailto:pramesti.sri@pln.co.id" TargetMode="External"/><Relationship Id="rId7" Type="http://schemas.openxmlformats.org/officeDocument/2006/relationships/hyperlink" Target="mailto:ismed.surianega@pln.co.id" TargetMode="External"/><Relationship Id="rId2" Type="http://schemas.openxmlformats.org/officeDocument/2006/relationships/hyperlink" Target="mailto:reza.saputra@pln.co.id" TargetMode="External"/><Relationship Id="rId1" Type="http://schemas.openxmlformats.org/officeDocument/2006/relationships/hyperlink" Target="mailto:luciana.taroreh@pln.co.id" TargetMode="External"/><Relationship Id="rId6" Type="http://schemas.openxmlformats.org/officeDocument/2006/relationships/hyperlink" Target="mailto:joko.prastyo@pln.co.id" TargetMode="External"/><Relationship Id="rId5" Type="http://schemas.openxmlformats.org/officeDocument/2006/relationships/hyperlink" Target="mailto:sindu@pln.co.id" TargetMode="External"/><Relationship Id="rId4" Type="http://schemas.openxmlformats.org/officeDocument/2006/relationships/hyperlink" Target="mailto:sukardi.94m@pln.co.id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hyperlink" Target="mailto:Mokhamad.irfan@pln.co.id" TargetMode="External"/><Relationship Id="rId7" Type="http://schemas.openxmlformats.org/officeDocument/2006/relationships/hyperlink" Target="mailto:Khairul.amri@pln.co.id" TargetMode="External"/><Relationship Id="rId2" Type="http://schemas.openxmlformats.org/officeDocument/2006/relationships/hyperlink" Target="mailto:Catur.nazardi@pln.co.id" TargetMode="External"/><Relationship Id="rId1" Type="http://schemas.openxmlformats.org/officeDocument/2006/relationships/hyperlink" Target="mailto:sri.sujiyanti@pln.co.id" TargetMode="External"/><Relationship Id="rId6" Type="http://schemas.openxmlformats.org/officeDocument/2006/relationships/hyperlink" Target="mailto:Atika.asokawati@pln.co.id" TargetMode="External"/><Relationship Id="rId5" Type="http://schemas.openxmlformats.org/officeDocument/2006/relationships/hyperlink" Target="mailto:Yarid.pabisa@pln.co.id" TargetMode="External"/><Relationship Id="rId4" Type="http://schemas.openxmlformats.org/officeDocument/2006/relationships/hyperlink" Target="mailto:Yusrizal@pln.co.id" TargetMode="Externa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hyperlink" Target="mailto:annadwitaps@pln.co.id" TargetMode="External"/><Relationship Id="rId7" Type="http://schemas.openxmlformats.org/officeDocument/2006/relationships/hyperlink" Target="mailto:risma.royani@pln.co.id" TargetMode="External"/><Relationship Id="rId2" Type="http://schemas.openxmlformats.org/officeDocument/2006/relationships/hyperlink" Target="mailto:jezzydp@pln.co.id" TargetMode="External"/><Relationship Id="rId1" Type="http://schemas.openxmlformats.org/officeDocument/2006/relationships/hyperlink" Target="mailto:b.santoso78@pln.co.id" TargetMode="External"/><Relationship Id="rId6" Type="http://schemas.openxmlformats.org/officeDocument/2006/relationships/hyperlink" Target="mailto:eddy_is@pln.co.id" TargetMode="External"/><Relationship Id="rId5" Type="http://schemas.openxmlformats.org/officeDocument/2006/relationships/hyperlink" Target="mailto:onda_ira@pln.co.id" TargetMode="External"/><Relationship Id="rId4" Type="http://schemas.openxmlformats.org/officeDocument/2006/relationships/hyperlink" Target="mailto:r.yudianto@pln.co.id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harya.sidharta@gmail.com" TargetMode="External"/><Relationship Id="rId7" Type="http://schemas.openxmlformats.org/officeDocument/2006/relationships/hyperlink" Target="mailto:joko.sumatera1@gmail.com" TargetMode="External"/><Relationship Id="rId2" Type="http://schemas.openxmlformats.org/officeDocument/2006/relationships/hyperlink" Target="mailto:ikhsanhmr@pln.co.id" TargetMode="External"/><Relationship Id="rId1" Type="http://schemas.openxmlformats.org/officeDocument/2006/relationships/hyperlink" Target="mailto:gusthamadz@gmail.com" TargetMode="External"/><Relationship Id="rId6" Type="http://schemas.openxmlformats.org/officeDocument/2006/relationships/hyperlink" Target="mailto:MURNIATY.SIBARANI@pln.co.id" TargetMode="External"/><Relationship Id="rId5" Type="http://schemas.openxmlformats.org/officeDocument/2006/relationships/hyperlink" Target="mailto:didi.adrian@pln.co.id" TargetMode="External"/><Relationship Id="rId4" Type="http://schemas.openxmlformats.org/officeDocument/2006/relationships/hyperlink" Target="mailto:gumelargians56@gmail.com" TargetMode="Externa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hyperlink" Target="mailto:andrisutriatmoko@pln.co.id" TargetMode="External"/><Relationship Id="rId7" Type="http://schemas.openxmlformats.org/officeDocument/2006/relationships/hyperlink" Target="mailto:danelia@pln.co.id" TargetMode="External"/><Relationship Id="rId2" Type="http://schemas.openxmlformats.org/officeDocument/2006/relationships/hyperlink" Target="mailto:danelia@pln.co.id" TargetMode="External"/><Relationship Id="rId1" Type="http://schemas.openxmlformats.org/officeDocument/2006/relationships/hyperlink" Target="mailto:muhamad.firdaus@pln.co.id" TargetMode="External"/><Relationship Id="rId6" Type="http://schemas.openxmlformats.org/officeDocument/2006/relationships/hyperlink" Target="mailto:muhammad.firdaus@pln.co.id" TargetMode="External"/><Relationship Id="rId5" Type="http://schemas.openxmlformats.org/officeDocument/2006/relationships/hyperlink" Target="mailto:jonathan.nainggolan@pln.co.id" TargetMode="External"/><Relationship Id="rId4" Type="http://schemas.openxmlformats.org/officeDocument/2006/relationships/hyperlink" Target="mailto:harmasto@pln.co.id" TargetMode="Externa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hyperlink" Target="mailto:uky.hapsari@pln.co.id" TargetMode="External"/><Relationship Id="rId7" Type="http://schemas.openxmlformats.org/officeDocument/2006/relationships/hyperlink" Target="mailto:janti.sitorus@pln.co.id" TargetMode="External"/><Relationship Id="rId2" Type="http://schemas.openxmlformats.org/officeDocument/2006/relationships/hyperlink" Target="mailto:hasan.basri2@pln.co.id" TargetMode="External"/><Relationship Id="rId1" Type="http://schemas.openxmlformats.org/officeDocument/2006/relationships/hyperlink" Target="mailto:hasan.basri2@pln.co.id" TargetMode="External"/><Relationship Id="rId6" Type="http://schemas.openxmlformats.org/officeDocument/2006/relationships/hyperlink" Target="mailto:Isfaizal2@pln.co.id" TargetMode="External"/><Relationship Id="rId5" Type="http://schemas.openxmlformats.org/officeDocument/2006/relationships/hyperlink" Target="mailto:uky.hapsari@pln.co.id" TargetMode="External"/><Relationship Id="rId4" Type="http://schemas.openxmlformats.org/officeDocument/2006/relationships/hyperlink" Target="mailto:citra.riski@pln.co.id" TargetMode="Externa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hyperlink" Target="mailto:bayu.mulyana@pln.co.id" TargetMode="External"/><Relationship Id="rId7" Type="http://schemas.openxmlformats.org/officeDocument/2006/relationships/hyperlink" Target="mailto:riyan.setiawan@pln.co.id" TargetMode="External"/><Relationship Id="rId2" Type="http://schemas.openxmlformats.org/officeDocument/2006/relationships/hyperlink" Target="mailto:encep.suhayat@pln.co.id" TargetMode="External"/><Relationship Id="rId1" Type="http://schemas.openxmlformats.org/officeDocument/2006/relationships/hyperlink" Target="mailto:edward.fahrizal@pln.co.id" TargetMode="External"/><Relationship Id="rId6" Type="http://schemas.openxmlformats.org/officeDocument/2006/relationships/hyperlink" Target="mailto:bambang.purwono@pln.co.id" TargetMode="External"/><Relationship Id="rId5" Type="http://schemas.openxmlformats.org/officeDocument/2006/relationships/hyperlink" Target="mailto:agus.tasya@pln.co.id" TargetMode="External"/><Relationship Id="rId4" Type="http://schemas.openxmlformats.org/officeDocument/2006/relationships/hyperlink" Target="mailto:hadisuharto@pln.co.id" TargetMode="Externa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hyperlink" Target="mailto:rakrian@pln.co.id" TargetMode="External"/><Relationship Id="rId7" Type="http://schemas.openxmlformats.org/officeDocument/2006/relationships/hyperlink" Target="mailto:rudy.safaat@pln.co.id" TargetMode="External"/><Relationship Id="rId2" Type="http://schemas.openxmlformats.org/officeDocument/2006/relationships/hyperlink" Target="mailto:vival@pln.co.id" TargetMode="External"/><Relationship Id="rId1" Type="http://schemas.openxmlformats.org/officeDocument/2006/relationships/hyperlink" Target="mailto:dhea.nabila@pln.co.id" TargetMode="External"/><Relationship Id="rId6" Type="http://schemas.openxmlformats.org/officeDocument/2006/relationships/hyperlink" Target="mailto:setiadi2@pln.co.id" TargetMode="External"/><Relationship Id="rId5" Type="http://schemas.openxmlformats.org/officeDocument/2006/relationships/hyperlink" Target="mailto:hendi.septiadi@pln.co.id" TargetMode="External"/><Relationship Id="rId4" Type="http://schemas.openxmlformats.org/officeDocument/2006/relationships/hyperlink" Target="mailto:tri.prantoro@pln.co.id" TargetMode="External"/></Relationships>
</file>

<file path=xl/worksheets/_rels/sheet25.xml.rels><?xml version="1.0" encoding="UTF-8" standalone="yes"?>
<Relationships xmlns="http://schemas.openxmlformats.org/package/2006/relationships"><Relationship Id="rId8" Type="http://schemas.openxmlformats.org/officeDocument/2006/relationships/hyperlink" Target="mailto:natasya@pln.co.id" TargetMode="External"/><Relationship Id="rId3" Type="http://schemas.openxmlformats.org/officeDocument/2006/relationships/hyperlink" Target="mailto:muh.iqbal@pln.co.id" TargetMode="External"/><Relationship Id="rId7" Type="http://schemas.openxmlformats.org/officeDocument/2006/relationships/hyperlink" Target="mailto:indartri.viandari@pln.co.id" TargetMode="External"/><Relationship Id="rId2" Type="http://schemas.openxmlformats.org/officeDocument/2006/relationships/hyperlink" Target="mailto:titi.rasyid@pln.co.id" TargetMode="External"/><Relationship Id="rId1" Type="http://schemas.openxmlformats.org/officeDocument/2006/relationships/hyperlink" Target="mailto:andi.quartiko@pln.co.id" TargetMode="External"/><Relationship Id="rId6" Type="http://schemas.openxmlformats.org/officeDocument/2006/relationships/hyperlink" Target="mailto:natasya@pln.co.id" TargetMode="External"/><Relationship Id="rId5" Type="http://schemas.openxmlformats.org/officeDocument/2006/relationships/hyperlink" Target="mailto:titi.rasyid@pln.co.id" TargetMode="External"/><Relationship Id="rId4" Type="http://schemas.openxmlformats.org/officeDocument/2006/relationships/hyperlink" Target="mailto:leonardus.sitinjak@pln.co.id" TargetMode="External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hyperlink" Target="mailto:ibang@pln.co.id" TargetMode="External"/><Relationship Id="rId7" Type="http://schemas.openxmlformats.org/officeDocument/2006/relationships/hyperlink" Target="mailto:neni_bn@pln.co.id" TargetMode="External"/><Relationship Id="rId2" Type="http://schemas.openxmlformats.org/officeDocument/2006/relationships/hyperlink" Target="mailto:indah.fk@pln.co.id" TargetMode="External"/><Relationship Id="rId1" Type="http://schemas.openxmlformats.org/officeDocument/2006/relationships/hyperlink" Target="mailto:okyzulsyahmi@pln.co.id" TargetMode="External"/><Relationship Id="rId6" Type="http://schemas.openxmlformats.org/officeDocument/2006/relationships/hyperlink" Target="mailto:a.sukasah@pln.co.id" TargetMode="External"/><Relationship Id="rId5" Type="http://schemas.openxmlformats.org/officeDocument/2006/relationships/hyperlink" Target="mailto:kosasih70@pln.co.id" TargetMode="External"/><Relationship Id="rId4" Type="http://schemas.openxmlformats.org/officeDocument/2006/relationships/hyperlink" Target="mailto:denden@pln.co.id" TargetMode="External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hyperlink" Target="mailto:ericson.sidabutar@pln.co.id" TargetMode="External"/><Relationship Id="rId7" Type="http://schemas.openxmlformats.org/officeDocument/2006/relationships/hyperlink" Target="mailto:abelioabdillah@pln.co.id" TargetMode="External"/><Relationship Id="rId2" Type="http://schemas.openxmlformats.org/officeDocument/2006/relationships/hyperlink" Target="mailto:aman.a@pln.co.id" TargetMode="External"/><Relationship Id="rId1" Type="http://schemas.openxmlformats.org/officeDocument/2006/relationships/hyperlink" Target="mailto:suroso.isnandar@pln.co.id" TargetMode="External"/><Relationship Id="rId6" Type="http://schemas.openxmlformats.org/officeDocument/2006/relationships/hyperlink" Target="mailto:teguh.rilanto@pln.co.id" TargetMode="External"/><Relationship Id="rId5" Type="http://schemas.openxmlformats.org/officeDocument/2006/relationships/hyperlink" Target="mailto:erna.r1@pln.co.id" TargetMode="External"/><Relationship Id="rId4" Type="http://schemas.openxmlformats.org/officeDocument/2006/relationships/hyperlink" Target="mailto:liashanty@gmail.com" TargetMode="External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hyperlink" Target="mailto:abusofyan_pln@yahoo.co.id" TargetMode="External"/><Relationship Id="rId2" Type="http://schemas.openxmlformats.org/officeDocument/2006/relationships/hyperlink" Target="mailto:abusofyan_pln@yahoo.co.id" TargetMode="External"/><Relationship Id="rId1" Type="http://schemas.openxmlformats.org/officeDocument/2006/relationships/hyperlink" Target="mailto:anggrarini@gmail.com" TargetMode="External"/><Relationship Id="rId5" Type="http://schemas.openxmlformats.org/officeDocument/2006/relationships/hyperlink" Target="mailto:anggrarini@gmail.com" TargetMode="External"/><Relationship Id="rId4" Type="http://schemas.openxmlformats.org/officeDocument/2006/relationships/hyperlink" Target="mailto:rajasiregar1970@gmail.com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mailto:ratih.handayani@pln.co.id" TargetMode="External"/><Relationship Id="rId2" Type="http://schemas.openxmlformats.org/officeDocument/2006/relationships/hyperlink" Target="mailto:rianto2@pln.co.id" TargetMode="External"/><Relationship Id="rId1" Type="http://schemas.openxmlformats.org/officeDocument/2006/relationships/hyperlink" Target="mailto:henry.pandiangan@pln.co.id" TargetMode="External"/><Relationship Id="rId6" Type="http://schemas.openxmlformats.org/officeDocument/2006/relationships/hyperlink" Target="mailto:triyogo.harisuci12@pln.co.id" TargetMode="External"/><Relationship Id="rId5" Type="http://schemas.openxmlformats.org/officeDocument/2006/relationships/hyperlink" Target="mailto:nawaludin@pln.co.id" TargetMode="External"/><Relationship Id="rId4" Type="http://schemas.openxmlformats.org/officeDocument/2006/relationships/hyperlink" Target="mailto:rakhmat_hidayat@pln.co.id" TargetMode="External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hyperlink" Target="mailto:abusofyan_pln@yahoo.co.id" TargetMode="External"/><Relationship Id="rId7" Type="http://schemas.openxmlformats.org/officeDocument/2006/relationships/hyperlink" Target="mailto:rulimach@gmail.com" TargetMode="External"/><Relationship Id="rId2" Type="http://schemas.openxmlformats.org/officeDocument/2006/relationships/hyperlink" Target="mailto:anggrarini@gmail.com" TargetMode="External"/><Relationship Id="rId1" Type="http://schemas.openxmlformats.org/officeDocument/2006/relationships/hyperlink" Target="mailto:anggrarini@gmail.com" TargetMode="External"/><Relationship Id="rId6" Type="http://schemas.openxmlformats.org/officeDocument/2006/relationships/hyperlink" Target="mailto:rajasiregar1970@gmail.com" TargetMode="External"/><Relationship Id="rId5" Type="http://schemas.openxmlformats.org/officeDocument/2006/relationships/hyperlink" Target="mailto:abusofyan_pln@yahoo.co.id" TargetMode="External"/><Relationship Id="rId4" Type="http://schemas.openxmlformats.org/officeDocument/2006/relationships/hyperlink" Target="mailto:yulianto.triwidodo@pln.co.id" TargetMode="External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hyperlink" Target="mailto:muhammad.alfian@pln.co.id" TargetMode="External"/><Relationship Id="rId7" Type="http://schemas.openxmlformats.org/officeDocument/2006/relationships/hyperlink" Target="mailto:afaizin@pln.co.id" TargetMode="External"/><Relationship Id="rId2" Type="http://schemas.openxmlformats.org/officeDocument/2006/relationships/hyperlink" Target="mailto:frits.ntb@pln.co.id" TargetMode="External"/><Relationship Id="rId1" Type="http://schemas.openxmlformats.org/officeDocument/2006/relationships/hyperlink" Target="mailto:ghani.novianto@pln.co.id" TargetMode="External"/><Relationship Id="rId6" Type="http://schemas.openxmlformats.org/officeDocument/2006/relationships/hyperlink" Target="mailto:martha.lovina@pln.co.id" TargetMode="External"/><Relationship Id="rId5" Type="http://schemas.openxmlformats.org/officeDocument/2006/relationships/hyperlink" Target="mailto:fitria.migana@pln.co.id" TargetMode="External"/><Relationship Id="rId4" Type="http://schemas.openxmlformats.org/officeDocument/2006/relationships/hyperlink" Target="mailto:adil.laksana@pln.co.id" TargetMode="External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hyperlink" Target="mailto:riza.ahmad@pln.co.id" TargetMode="External"/><Relationship Id="rId2" Type="http://schemas.openxmlformats.org/officeDocument/2006/relationships/hyperlink" Target="mailto:Eka.Nurfebriani@pln.co.id" TargetMode="External"/><Relationship Id="rId1" Type="http://schemas.openxmlformats.org/officeDocument/2006/relationships/hyperlink" Target="mailto:m.irvansyah@pln.co.id" TargetMode="External"/><Relationship Id="rId4" Type="http://schemas.openxmlformats.org/officeDocument/2006/relationships/hyperlink" Target="mailto:ponti.silitonga@pln.co.id" TargetMode="External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hyperlink" Target="mailto:edy.warsito@pln.co.id" TargetMode="External"/><Relationship Id="rId7" Type="http://schemas.openxmlformats.org/officeDocument/2006/relationships/hyperlink" Target="mailto:made.aris.sastrawan@pln.co.id" TargetMode="External"/><Relationship Id="rId2" Type="http://schemas.openxmlformats.org/officeDocument/2006/relationships/hyperlink" Target="mailto:wirawan@pln.co.id" TargetMode="External"/><Relationship Id="rId1" Type="http://schemas.openxmlformats.org/officeDocument/2006/relationships/hyperlink" Target="mailto:koko.h@pln.co.id" TargetMode="External"/><Relationship Id="rId6" Type="http://schemas.openxmlformats.org/officeDocument/2006/relationships/hyperlink" Target="mailto:lramadhini@pln.co.id" TargetMode="External"/><Relationship Id="rId5" Type="http://schemas.openxmlformats.org/officeDocument/2006/relationships/hyperlink" Target="mailto:putrawan@pln.co.id" TargetMode="External"/><Relationship Id="rId4" Type="http://schemas.openxmlformats.org/officeDocument/2006/relationships/hyperlink" Target="mailto:a.yudhistira@pln.co.id" TargetMode="External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hyperlink" Target="mailto:asnil.fauzi@pln.co.id" TargetMode="External"/><Relationship Id="rId7" Type="http://schemas.openxmlformats.org/officeDocument/2006/relationships/hyperlink" Target="mailto:arsetyo@gmail.com" TargetMode="External"/><Relationship Id="rId2" Type="http://schemas.openxmlformats.org/officeDocument/2006/relationships/hyperlink" Target="mailto:iskonik@pln.co.id" TargetMode="External"/><Relationship Id="rId1" Type="http://schemas.openxmlformats.org/officeDocument/2006/relationships/hyperlink" Target="mailto:sri.soewarti@pln.co.id" TargetMode="External"/><Relationship Id="rId6" Type="http://schemas.openxmlformats.org/officeDocument/2006/relationships/hyperlink" Target="mailto:wihartady@gmail.com" TargetMode="External"/><Relationship Id="rId5" Type="http://schemas.openxmlformats.org/officeDocument/2006/relationships/hyperlink" Target="mailto:dio.agatha93@gmail.com" TargetMode="External"/><Relationship Id="rId4" Type="http://schemas.openxmlformats.org/officeDocument/2006/relationships/hyperlink" Target="mailto:kristinaindah.kusuma@gmail.com" TargetMode="External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hyperlink" Target="mailto:faharudin.fajar@pln.co.id" TargetMode="External"/><Relationship Id="rId7" Type="http://schemas.openxmlformats.org/officeDocument/2006/relationships/hyperlink" Target="mailto:susilo4@pln.co.id" TargetMode="External"/><Relationship Id="rId2" Type="http://schemas.openxmlformats.org/officeDocument/2006/relationships/hyperlink" Target="mailto:nanang.prayogo@pln.co.id" TargetMode="External"/><Relationship Id="rId1" Type="http://schemas.openxmlformats.org/officeDocument/2006/relationships/hyperlink" Target="mailto:siwi.primajati@pln.co.id" TargetMode="External"/><Relationship Id="rId6" Type="http://schemas.openxmlformats.org/officeDocument/2006/relationships/hyperlink" Target="mailto:sasmito.s@pln.co.id" TargetMode="External"/><Relationship Id="rId5" Type="http://schemas.openxmlformats.org/officeDocument/2006/relationships/hyperlink" Target="mailto:wayan.murdita@pln.co.id" TargetMode="External"/><Relationship Id="rId4" Type="http://schemas.openxmlformats.org/officeDocument/2006/relationships/hyperlink" Target="mailto:asrudin.rudi@pln.co.id" TargetMode="External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hyperlink" Target="mailto:arsetyo@gmail.com" TargetMode="External"/><Relationship Id="rId2" Type="http://schemas.openxmlformats.org/officeDocument/2006/relationships/hyperlink" Target="mailto:wihartady@gmail.com" TargetMode="External"/><Relationship Id="rId1" Type="http://schemas.openxmlformats.org/officeDocument/2006/relationships/hyperlink" Target="mailto:asnil.fauzi@pln.co.id" TargetMode="External"/><Relationship Id="rId5" Type="http://schemas.openxmlformats.org/officeDocument/2006/relationships/hyperlink" Target="mailto:rizki.kurniavip@pln.co.id" TargetMode="External"/><Relationship Id="rId4" Type="http://schemas.openxmlformats.org/officeDocument/2006/relationships/hyperlink" Target="mailto:icha.nur@pln.co.id" TargetMode="External"/></Relationships>
</file>

<file path=xl/worksheets/_rels/sheet38.xml.rels><?xml version="1.0" encoding="UTF-8" standalone="yes"?>
<Relationships xmlns="http://schemas.openxmlformats.org/package/2006/relationships"><Relationship Id="rId3" Type="http://schemas.openxmlformats.org/officeDocument/2006/relationships/hyperlink" Target="mailto:vidy.andrias@pln.co.id" TargetMode="External"/><Relationship Id="rId2" Type="http://schemas.openxmlformats.org/officeDocument/2006/relationships/hyperlink" Target="mailto:hartono6@pln.co.id" TargetMode="External"/><Relationship Id="rId1" Type="http://schemas.openxmlformats.org/officeDocument/2006/relationships/hyperlink" Target="mailto:fajri@pln.co.id" TargetMode="External"/><Relationship Id="rId6" Type="http://schemas.openxmlformats.org/officeDocument/2006/relationships/hyperlink" Target="mailto:ss.nurjanah@pln.co.id" TargetMode="External"/><Relationship Id="rId5" Type="http://schemas.openxmlformats.org/officeDocument/2006/relationships/hyperlink" Target="mailto:deny.prastya@pln.co.id" TargetMode="External"/><Relationship Id="rId4" Type="http://schemas.openxmlformats.org/officeDocument/2006/relationships/hyperlink" Target="mailto:achmad.rasyid@pln.co.id" TargetMode="External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hyperlink" Target="mailto:kamaluddin@pln.co.id" TargetMode="External"/><Relationship Id="rId2" Type="http://schemas.openxmlformats.org/officeDocument/2006/relationships/hyperlink" Target="mailto:satryanti.sl@pln.co.id" TargetMode="External"/><Relationship Id="rId1" Type="http://schemas.openxmlformats.org/officeDocument/2006/relationships/hyperlink" Target="mailto:saparin@pln.co.id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mailto:CHILMANTO@PLN.CO.ID" TargetMode="External"/><Relationship Id="rId7" Type="http://schemas.openxmlformats.org/officeDocument/2006/relationships/hyperlink" Target="mailto:MEGA.SUKMA@PLN.CO.ID" TargetMode="External"/><Relationship Id="rId2" Type="http://schemas.openxmlformats.org/officeDocument/2006/relationships/hyperlink" Target="mailto:nelly.ostaria@pln.co.id" TargetMode="External"/><Relationship Id="rId1" Type="http://schemas.openxmlformats.org/officeDocument/2006/relationships/hyperlink" Target="mailto:fauzi.fattah@pln.co.id" TargetMode="External"/><Relationship Id="rId6" Type="http://schemas.openxmlformats.org/officeDocument/2006/relationships/hyperlink" Target="mailto:CHILMANTO@PLN.CO.ID" TargetMode="External"/><Relationship Id="rId5" Type="http://schemas.openxmlformats.org/officeDocument/2006/relationships/hyperlink" Target="mailto:fauzi.fattah@pln.co.id" TargetMode="External"/><Relationship Id="rId4" Type="http://schemas.openxmlformats.org/officeDocument/2006/relationships/hyperlink" Target="mailto:FAJARKHALIF@pln.co.id" TargetMode="External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42.xml.rels><?xml version="1.0" encoding="UTF-8" standalone="yes"?>
<Relationships xmlns="http://schemas.openxmlformats.org/package/2006/relationships"><Relationship Id="rId8" Type="http://schemas.openxmlformats.org/officeDocument/2006/relationships/hyperlink" Target="mailto:rustamadji@pln.co.id" TargetMode="External"/><Relationship Id="rId3" Type="http://schemas.openxmlformats.org/officeDocument/2006/relationships/hyperlink" Target="mailto:lilik.hariyati@pln.co.id" TargetMode="External"/><Relationship Id="rId7" Type="http://schemas.openxmlformats.org/officeDocument/2006/relationships/hyperlink" Target="mailto:m.noor63@pln.co.id" TargetMode="External"/><Relationship Id="rId12" Type="http://schemas.openxmlformats.org/officeDocument/2006/relationships/hyperlink" Target="mailto:rusdi.karim@pln.co.id" TargetMode="External"/><Relationship Id="rId2" Type="http://schemas.openxmlformats.org/officeDocument/2006/relationships/hyperlink" Target="mailto:risma.navtiasari@pln.co.id" TargetMode="External"/><Relationship Id="rId1" Type="http://schemas.openxmlformats.org/officeDocument/2006/relationships/hyperlink" Target="mailto:agus.rabuansyah@pln.co.id" TargetMode="External"/><Relationship Id="rId6" Type="http://schemas.openxmlformats.org/officeDocument/2006/relationships/hyperlink" Target="mailto:lailatul.qadariah@pln.co.id" TargetMode="External"/><Relationship Id="rId11" Type="http://schemas.openxmlformats.org/officeDocument/2006/relationships/hyperlink" Target="mailto:beny_2759@pln.co.id" TargetMode="External"/><Relationship Id="rId5" Type="http://schemas.openxmlformats.org/officeDocument/2006/relationships/hyperlink" Target="mailto:istiyadi@pln.co.id" TargetMode="External"/><Relationship Id="rId10" Type="http://schemas.openxmlformats.org/officeDocument/2006/relationships/hyperlink" Target="mailto:ryanti.dinaputri@pln.co.id" TargetMode="External"/><Relationship Id="rId4" Type="http://schemas.openxmlformats.org/officeDocument/2006/relationships/hyperlink" Target="mailto:rusdian.noor@pln.co.id" TargetMode="External"/><Relationship Id="rId9" Type="http://schemas.openxmlformats.org/officeDocument/2006/relationships/hyperlink" Target="mailto:bayu.setyadi@pln.co.id" TargetMode="External"/></Relationships>
</file>

<file path=xl/worksheets/_rels/sheet43.xml.rels><?xml version="1.0" encoding="UTF-8" standalone="yes"?>
<Relationships xmlns="http://schemas.openxmlformats.org/package/2006/relationships"><Relationship Id="rId3" Type="http://schemas.openxmlformats.org/officeDocument/2006/relationships/hyperlink" Target="mailto:vhe.febriyani10@gmail.com" TargetMode="External"/><Relationship Id="rId2" Type="http://schemas.openxmlformats.org/officeDocument/2006/relationships/hyperlink" Target="mailto:lulu_032805@yahoo.co.id%20/" TargetMode="External"/><Relationship Id="rId1" Type="http://schemas.openxmlformats.org/officeDocument/2006/relationships/hyperlink" Target="mailto:vhe.febriyani10@gmail.com" TargetMode="External"/></Relationships>
</file>

<file path=xl/worksheets/_rels/sheet44.xml.rels><?xml version="1.0" encoding="UTF-8" standalone="yes"?>
<Relationships xmlns="http://schemas.openxmlformats.org/package/2006/relationships"><Relationship Id="rId3" Type="http://schemas.openxmlformats.org/officeDocument/2006/relationships/hyperlink" Target="mailto:priscilla.musak@pln.co.id" TargetMode="External"/><Relationship Id="rId7" Type="http://schemas.openxmlformats.org/officeDocument/2006/relationships/hyperlink" Target="mailto:sindu.prastowo@pln.co.id" TargetMode="External"/><Relationship Id="rId2" Type="http://schemas.openxmlformats.org/officeDocument/2006/relationships/hyperlink" Target="mailto:adhityaoy@pln.co.id" TargetMode="External"/><Relationship Id="rId1" Type="http://schemas.openxmlformats.org/officeDocument/2006/relationships/hyperlink" Target="mailto:obor.primastanto@pln.co.id" TargetMode="External"/><Relationship Id="rId6" Type="http://schemas.openxmlformats.org/officeDocument/2006/relationships/hyperlink" Target="mailto:angky@pln.co.id" TargetMode="External"/><Relationship Id="rId5" Type="http://schemas.openxmlformats.org/officeDocument/2006/relationships/hyperlink" Target="mailto:binara.nainggolan@pln.co.id" TargetMode="External"/><Relationship Id="rId4" Type="http://schemas.openxmlformats.org/officeDocument/2006/relationships/hyperlink" Target="mailto:ahmad.suhanda2@pln.co.id" TargetMode="External"/></Relationships>
</file>

<file path=xl/worksheets/_rels/sheet45.xml.rels><?xml version="1.0" encoding="UTF-8" standalone="yes"?>
<Relationships xmlns="http://schemas.openxmlformats.org/package/2006/relationships"><Relationship Id="rId3" Type="http://schemas.openxmlformats.org/officeDocument/2006/relationships/hyperlink" Target="mailto:ardi.widiyanto@pln.co.id" TargetMode="External"/><Relationship Id="rId7" Type="http://schemas.openxmlformats.org/officeDocument/2006/relationships/hyperlink" Target="mailto:wandhito@pln.co.id" TargetMode="External"/><Relationship Id="rId2" Type="http://schemas.openxmlformats.org/officeDocument/2006/relationships/hyperlink" Target="mailto:nur.awaliah@pln.co.id" TargetMode="External"/><Relationship Id="rId1" Type="http://schemas.openxmlformats.org/officeDocument/2006/relationships/hyperlink" Target="mailto:farious.silvia@pln.co.id" TargetMode="External"/><Relationship Id="rId6" Type="http://schemas.openxmlformats.org/officeDocument/2006/relationships/hyperlink" Target="mailto:basyir.diao@pln.co.id" TargetMode="External"/><Relationship Id="rId5" Type="http://schemas.openxmlformats.org/officeDocument/2006/relationships/hyperlink" Target="mailto:wandhito@pln.co.id" TargetMode="External"/><Relationship Id="rId4" Type="http://schemas.openxmlformats.org/officeDocument/2006/relationships/hyperlink" Target="mailto:basyir.diao@pln.co.id" TargetMode="External"/></Relationships>
</file>

<file path=xl/worksheets/_rels/sheet46.xml.rels><?xml version="1.0" encoding="UTF-8" standalone="yes"?>
<Relationships xmlns="http://schemas.openxmlformats.org/package/2006/relationships"><Relationship Id="rId8" Type="http://schemas.openxmlformats.org/officeDocument/2006/relationships/hyperlink" Target="mailto:Hilus.andri@pln.co.id" TargetMode="External"/><Relationship Id="rId3" Type="http://schemas.openxmlformats.org/officeDocument/2006/relationships/hyperlink" Target="mailto:taufik.ismail@pln.co.id" TargetMode="External"/><Relationship Id="rId7" Type="http://schemas.openxmlformats.org/officeDocument/2006/relationships/hyperlink" Target="mailto:Liastatarigan@pln.co.id" TargetMode="External"/><Relationship Id="rId2" Type="http://schemas.openxmlformats.org/officeDocument/2006/relationships/hyperlink" Target="mailto:taufik.ismail@pln.co.id" TargetMode="External"/><Relationship Id="rId1" Type="http://schemas.openxmlformats.org/officeDocument/2006/relationships/hyperlink" Target="mailto:Riansimboh@pln.co.id" TargetMode="External"/><Relationship Id="rId6" Type="http://schemas.openxmlformats.org/officeDocument/2006/relationships/hyperlink" Target="mailto:Marlon.hutabarat@pln.co.id" TargetMode="External"/><Relationship Id="rId5" Type="http://schemas.openxmlformats.org/officeDocument/2006/relationships/hyperlink" Target="mailto:Atik@pln.co.id" TargetMode="External"/><Relationship Id="rId10" Type="http://schemas.openxmlformats.org/officeDocument/2006/relationships/printerSettings" Target="../printerSettings/printerSettings6.bin"/><Relationship Id="rId4" Type="http://schemas.openxmlformats.org/officeDocument/2006/relationships/hyperlink" Target="mailto:Joko.Susanto@pln.co.id" TargetMode="External"/><Relationship Id="rId9" Type="http://schemas.openxmlformats.org/officeDocument/2006/relationships/hyperlink" Target="mailto:Erwin.prayoga@pln.co.id" TargetMode="External"/></Relationships>
</file>

<file path=xl/worksheets/_rels/sheet47.xml.rels><?xml version="1.0" encoding="UTF-8" standalone="yes"?>
<Relationships xmlns="http://schemas.openxmlformats.org/package/2006/relationships"><Relationship Id="rId8" Type="http://schemas.openxmlformats.org/officeDocument/2006/relationships/hyperlink" Target="mailto:indrajaya2@pln.co.id" TargetMode="External"/><Relationship Id="rId3" Type="http://schemas.openxmlformats.org/officeDocument/2006/relationships/hyperlink" Target="mailto:ihwan.budiawan@pln.co.id" TargetMode="External"/><Relationship Id="rId7" Type="http://schemas.openxmlformats.org/officeDocument/2006/relationships/hyperlink" Target="mailto:setya.ariani@pln.co.id" TargetMode="External"/><Relationship Id="rId2" Type="http://schemas.openxmlformats.org/officeDocument/2006/relationships/hyperlink" Target="mailto:sakiruddin119@pln.co.id" TargetMode="External"/><Relationship Id="rId1" Type="http://schemas.openxmlformats.org/officeDocument/2006/relationships/hyperlink" Target="mailto:kamaruddin.dilu@pln.co.id" TargetMode="External"/><Relationship Id="rId6" Type="http://schemas.openxmlformats.org/officeDocument/2006/relationships/hyperlink" Target="mailto:ross_99@pln.co.id" TargetMode="External"/><Relationship Id="rId5" Type="http://schemas.openxmlformats.org/officeDocument/2006/relationships/hyperlink" Target="mailto:basuki.sugiharto@pln.co.id" TargetMode="External"/><Relationship Id="rId4" Type="http://schemas.openxmlformats.org/officeDocument/2006/relationships/hyperlink" Target="mailto:irva.murtafiah@pln.co.id" TargetMode="External"/><Relationship Id="rId9" Type="http://schemas.openxmlformats.org/officeDocument/2006/relationships/printerSettings" Target="../printerSettings/printerSettings7.bin"/></Relationships>
</file>

<file path=xl/worksheets/_rels/sheet48.xml.rels><?xml version="1.0" encoding="UTF-8" standalone="yes"?>
<Relationships xmlns="http://schemas.openxmlformats.org/package/2006/relationships"><Relationship Id="rId3" Type="http://schemas.openxmlformats.org/officeDocument/2006/relationships/hyperlink" Target="mailto:hilmah.basir@pln.co.id" TargetMode="External"/><Relationship Id="rId2" Type="http://schemas.openxmlformats.org/officeDocument/2006/relationships/hyperlink" Target="mailto:a.pradana@pln.co.id" TargetMode="External"/><Relationship Id="rId1" Type="http://schemas.openxmlformats.org/officeDocument/2006/relationships/hyperlink" Target="mailto:faridh.muhammad1@pln.co.id" TargetMode="External"/><Relationship Id="rId6" Type="http://schemas.openxmlformats.org/officeDocument/2006/relationships/hyperlink" Target="mailto:sariah.bangun@pln.co.id" TargetMode="External"/><Relationship Id="rId5" Type="http://schemas.openxmlformats.org/officeDocument/2006/relationships/hyperlink" Target="mailto:tambunan.sihar@pln.co.id" TargetMode="External"/><Relationship Id="rId4" Type="http://schemas.openxmlformats.org/officeDocument/2006/relationships/hyperlink" Target="mailto:sariah.bangun@pln.co.id" TargetMode="External"/></Relationships>
</file>

<file path=xl/worksheets/_rels/sheet49.xml.rels><?xml version="1.0" encoding="UTF-8" standalone="yes"?>
<Relationships xmlns="http://schemas.openxmlformats.org/package/2006/relationships"><Relationship Id="rId8" Type="http://schemas.openxmlformats.org/officeDocument/2006/relationships/hyperlink" Target="mailto:try.bayu@pln.co.id" TargetMode="External"/><Relationship Id="rId3" Type="http://schemas.openxmlformats.org/officeDocument/2006/relationships/hyperlink" Target="mailto:sulistyo.suryo@pln.co.id" TargetMode="External"/><Relationship Id="rId7" Type="http://schemas.openxmlformats.org/officeDocument/2006/relationships/hyperlink" Target="mailto:satrio.gelar@pln.co.id" TargetMode="External"/><Relationship Id="rId2" Type="http://schemas.openxmlformats.org/officeDocument/2006/relationships/hyperlink" Target="mailto:agus.risfian@pln.co.id" TargetMode="External"/><Relationship Id="rId1" Type="http://schemas.openxmlformats.org/officeDocument/2006/relationships/hyperlink" Target="mailto:willy.siregar@pln.co.id" TargetMode="External"/><Relationship Id="rId6" Type="http://schemas.openxmlformats.org/officeDocument/2006/relationships/hyperlink" Target="mailto:try.bayu@pln.co.id" TargetMode="External"/><Relationship Id="rId5" Type="http://schemas.openxmlformats.org/officeDocument/2006/relationships/hyperlink" Target="mailto:satrio.gelar@pln.co.id" TargetMode="External"/><Relationship Id="rId10" Type="http://schemas.openxmlformats.org/officeDocument/2006/relationships/printerSettings" Target="../printerSettings/printerSettings8.bin"/><Relationship Id="rId4" Type="http://schemas.openxmlformats.org/officeDocument/2006/relationships/hyperlink" Target="mailto:haris.john@pln.co.id" TargetMode="External"/><Relationship Id="rId9" Type="http://schemas.openxmlformats.org/officeDocument/2006/relationships/hyperlink" Target="mailto:HERMAN4@pln.co.id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mailto:M.Iswahyudi@pln.co.id" TargetMode="External"/><Relationship Id="rId13" Type="http://schemas.openxmlformats.org/officeDocument/2006/relationships/hyperlink" Target="mailto:M.Alfian2@pln.co.id" TargetMode="External"/><Relationship Id="rId3" Type="http://schemas.openxmlformats.org/officeDocument/2006/relationships/hyperlink" Target="mailto:efrans.ginting94@gmail.com" TargetMode="External"/><Relationship Id="rId7" Type="http://schemas.openxmlformats.org/officeDocument/2006/relationships/hyperlink" Target="mailto:andy.bastian@pln.co.id" TargetMode="External"/><Relationship Id="rId12" Type="http://schemas.openxmlformats.org/officeDocument/2006/relationships/hyperlink" Target="mailto:sandy.nurdiana@pln.co.id" TargetMode="External"/><Relationship Id="rId2" Type="http://schemas.openxmlformats.org/officeDocument/2006/relationships/hyperlink" Target="mailto:baba.kita84@gmail.com" TargetMode="External"/><Relationship Id="rId1" Type="http://schemas.openxmlformats.org/officeDocument/2006/relationships/hyperlink" Target="mailto:andy.bastian88@gmail.com" TargetMode="External"/><Relationship Id="rId6" Type="http://schemas.openxmlformats.org/officeDocument/2006/relationships/hyperlink" Target="mailto:sarwanto1995@yahoo.co.id" TargetMode="External"/><Relationship Id="rId11" Type="http://schemas.openxmlformats.org/officeDocument/2006/relationships/hyperlink" Target="mailto:riki.nurindah@pln.co.id" TargetMode="External"/><Relationship Id="rId5" Type="http://schemas.openxmlformats.org/officeDocument/2006/relationships/hyperlink" Target="mailto:mm_alfian@yahoo.com" TargetMode="External"/><Relationship Id="rId10" Type="http://schemas.openxmlformats.org/officeDocument/2006/relationships/hyperlink" Target="mailto:efrans.ginting@pln.co.id" TargetMode="External"/><Relationship Id="rId4" Type="http://schemas.openxmlformats.org/officeDocument/2006/relationships/hyperlink" Target="mailto:sandy.uip3@gmail.com" TargetMode="External"/><Relationship Id="rId9" Type="http://schemas.openxmlformats.org/officeDocument/2006/relationships/hyperlink" Target="mailto:Sarwanto.sarwanto@pln.co.id" TargetMode="External"/><Relationship Id="rId14" Type="http://schemas.openxmlformats.org/officeDocument/2006/relationships/printerSettings" Target="../printerSettings/printerSettings2.bin"/></Relationships>
</file>

<file path=xl/worksheets/_rels/sheet50.xml.rels><?xml version="1.0" encoding="UTF-8" standalone="yes"?>
<Relationships xmlns="http://schemas.openxmlformats.org/package/2006/relationships"><Relationship Id="rId3" Type="http://schemas.openxmlformats.org/officeDocument/2006/relationships/hyperlink" Target="mailto:wibowo@pln.co.id" TargetMode="External"/><Relationship Id="rId7" Type="http://schemas.openxmlformats.org/officeDocument/2006/relationships/hyperlink" Target="mailto:sutan.sitorus@pln.co.id" TargetMode="External"/><Relationship Id="rId2" Type="http://schemas.openxmlformats.org/officeDocument/2006/relationships/hyperlink" Target="mailto:marjoko.ep@pln.co.id" TargetMode="External"/><Relationship Id="rId1" Type="http://schemas.openxmlformats.org/officeDocument/2006/relationships/hyperlink" Target="mailto:naibaho.erwinton@pln.co.id" TargetMode="External"/><Relationship Id="rId6" Type="http://schemas.openxmlformats.org/officeDocument/2006/relationships/hyperlink" Target="mailto:abdillah.nurahwan@pln.co.id" TargetMode="External"/><Relationship Id="rId5" Type="http://schemas.openxmlformats.org/officeDocument/2006/relationships/hyperlink" Target="mailto:zakaria.abdillah@pln.co.id" TargetMode="External"/><Relationship Id="rId4" Type="http://schemas.openxmlformats.org/officeDocument/2006/relationships/hyperlink" Target="mailto:syah.hafid@pln.co.id" TargetMode="External"/></Relationships>
</file>

<file path=xl/worksheets/_rels/sheet51.xml.rels><?xml version="1.0" encoding="UTF-8" standalone="yes"?>
<Relationships xmlns="http://schemas.openxmlformats.org/package/2006/relationships"><Relationship Id="rId3" Type="http://schemas.openxmlformats.org/officeDocument/2006/relationships/hyperlink" Target="mailto:supardi.limbong@pln.co.id" TargetMode="External"/><Relationship Id="rId7" Type="http://schemas.openxmlformats.org/officeDocument/2006/relationships/hyperlink" Target="mailto:sunan.papua@pln.co.id" TargetMode="External"/><Relationship Id="rId2" Type="http://schemas.openxmlformats.org/officeDocument/2006/relationships/hyperlink" Target="mailto:rakhmat.iskandar@pln.co.id" TargetMode="External"/><Relationship Id="rId1" Type="http://schemas.openxmlformats.org/officeDocument/2006/relationships/hyperlink" Target="mailto:sholikin@pln.co.id" TargetMode="External"/><Relationship Id="rId6" Type="http://schemas.openxmlformats.org/officeDocument/2006/relationships/hyperlink" Target="mailto:herry.ristiawan@pln.co.id" TargetMode="External"/><Relationship Id="rId5" Type="http://schemas.openxmlformats.org/officeDocument/2006/relationships/hyperlink" Target="mailto:antonius.uyuto@pln.co.id" TargetMode="External"/><Relationship Id="rId4" Type="http://schemas.openxmlformats.org/officeDocument/2006/relationships/hyperlink" Target="mailto:feril.ferdian@pln.co.id" TargetMode="External"/></Relationships>
</file>

<file path=xl/worksheets/_rels/sheet52.xml.rels><?xml version="1.0" encoding="UTF-8" standalone="yes"?>
<Relationships xmlns="http://schemas.openxmlformats.org/package/2006/relationships"><Relationship Id="rId8" Type="http://schemas.openxmlformats.org/officeDocument/2006/relationships/hyperlink" Target="mailto:maria.torika@pln.co.id" TargetMode="External"/><Relationship Id="rId3" Type="http://schemas.openxmlformats.org/officeDocument/2006/relationships/hyperlink" Target="mailto:hikmat@pln.co.id" TargetMode="External"/><Relationship Id="rId7" Type="http://schemas.openxmlformats.org/officeDocument/2006/relationships/hyperlink" Target="mailto:arief.yuntanu@pln.co.id" TargetMode="External"/><Relationship Id="rId2" Type="http://schemas.openxmlformats.org/officeDocument/2006/relationships/hyperlink" Target="mailto:aries.setiabudi@pln.co.id" TargetMode="External"/><Relationship Id="rId1" Type="http://schemas.openxmlformats.org/officeDocument/2006/relationships/hyperlink" Target="mailto:gabriel.liony@pln.co.id" TargetMode="External"/><Relationship Id="rId6" Type="http://schemas.openxmlformats.org/officeDocument/2006/relationships/hyperlink" Target="mailto:pionar.sibarani@pln.co.id" TargetMode="External"/><Relationship Id="rId5" Type="http://schemas.openxmlformats.org/officeDocument/2006/relationships/hyperlink" Target="mailto:ratna.putri@pln.co.id" TargetMode="External"/><Relationship Id="rId4" Type="http://schemas.openxmlformats.org/officeDocument/2006/relationships/hyperlink" Target="mailto:dawang.wahyuda@pln.co.id" TargetMode="External"/></Relationships>
</file>

<file path=xl/worksheets/_rels/sheet53.xml.rels><?xml version="1.0" encoding="UTF-8" standalone="yes"?>
<Relationships xmlns="http://schemas.openxmlformats.org/package/2006/relationships"><Relationship Id="rId3" Type="http://schemas.openxmlformats.org/officeDocument/2006/relationships/hyperlink" Target="mailto:agustri2@pln.co.id" TargetMode="External"/><Relationship Id="rId7" Type="http://schemas.openxmlformats.org/officeDocument/2006/relationships/hyperlink" Target="mailto:moh.sarno@pln.co.id" TargetMode="External"/><Relationship Id="rId2" Type="http://schemas.openxmlformats.org/officeDocument/2006/relationships/hyperlink" Target="mailto:yoon.arta@pln.co.id" TargetMode="External"/><Relationship Id="rId1" Type="http://schemas.openxmlformats.org/officeDocument/2006/relationships/hyperlink" Target="mailto:n.risa@pln.co.id" TargetMode="External"/><Relationship Id="rId6" Type="http://schemas.openxmlformats.org/officeDocument/2006/relationships/hyperlink" Target="mailto:jhony.nainggolan@yahoo.com" TargetMode="External"/><Relationship Id="rId5" Type="http://schemas.openxmlformats.org/officeDocument/2006/relationships/hyperlink" Target="mailto:ivan.kurniadi@pln.co.id" TargetMode="External"/><Relationship Id="rId4" Type="http://schemas.openxmlformats.org/officeDocument/2006/relationships/hyperlink" Target="mailto:widya.yunita@pln.co.id" TargetMode="External"/></Relationships>
</file>

<file path=xl/worksheets/_rels/sheet54.xml.rels><?xml version="1.0" encoding="UTF-8" standalone="yes"?>
<Relationships xmlns="http://schemas.openxmlformats.org/package/2006/relationships"><Relationship Id="rId3" Type="http://schemas.openxmlformats.org/officeDocument/2006/relationships/hyperlink" Target="mailto:nurindah@pln.co.id" TargetMode="External"/><Relationship Id="rId7" Type="http://schemas.openxmlformats.org/officeDocument/2006/relationships/hyperlink" Target="mailto:hafez.azmi@pln.co.id" TargetMode="External"/><Relationship Id="rId2" Type="http://schemas.openxmlformats.org/officeDocument/2006/relationships/hyperlink" Target="mailto:yurika.kuartarini@pln.co.id" TargetMode="External"/><Relationship Id="rId1" Type="http://schemas.openxmlformats.org/officeDocument/2006/relationships/hyperlink" Target="mailto:wiratno.bagus@pln.co.id" TargetMode="External"/><Relationship Id="rId6" Type="http://schemas.openxmlformats.org/officeDocument/2006/relationships/hyperlink" Target="mailto:wiratno.bagus@pln.co.id" TargetMode="External"/><Relationship Id="rId5" Type="http://schemas.openxmlformats.org/officeDocument/2006/relationships/hyperlink" Target="mailto:nurindah@pln.co.id" TargetMode="External"/><Relationship Id="rId4" Type="http://schemas.openxmlformats.org/officeDocument/2006/relationships/hyperlink" Target="mailto:yurika.kuartarini@pln.co.id" TargetMode="External"/></Relationships>
</file>

<file path=xl/worksheets/_rels/sheet55.xml.rels><?xml version="1.0" encoding="UTF-8" standalone="yes"?>
<Relationships xmlns="http://schemas.openxmlformats.org/package/2006/relationships"><Relationship Id="rId3" Type="http://schemas.openxmlformats.org/officeDocument/2006/relationships/hyperlink" Target="mailto:n.rosdiana@pln.co.id" TargetMode="External"/><Relationship Id="rId7" Type="http://schemas.openxmlformats.org/officeDocument/2006/relationships/hyperlink" Target="mailto:estiana.widiarti@pln.co.id" TargetMode="External"/><Relationship Id="rId2" Type="http://schemas.openxmlformats.org/officeDocument/2006/relationships/hyperlink" Target="mailto:lusiana.noerlia@pln.co.id" TargetMode="External"/><Relationship Id="rId1" Type="http://schemas.openxmlformats.org/officeDocument/2006/relationships/hyperlink" Target="mailto:widya.yunita@pln.co.id" TargetMode="External"/><Relationship Id="rId6" Type="http://schemas.openxmlformats.org/officeDocument/2006/relationships/hyperlink" Target="mailto:n.rosdiana@pln.co.id" TargetMode="External"/><Relationship Id="rId5" Type="http://schemas.openxmlformats.org/officeDocument/2006/relationships/hyperlink" Target="mailto:widya.yunita@pln.co.id" TargetMode="External"/><Relationship Id="rId4" Type="http://schemas.openxmlformats.org/officeDocument/2006/relationships/hyperlink" Target="mailto:estiana.widiarti@pln.co.id" TargetMode="External"/></Relationships>
</file>

<file path=xl/worksheets/_rels/sheet58.xml.rels><?xml version="1.0" encoding="UTF-8" standalone="yes"?>
<Relationships xmlns="http://schemas.openxmlformats.org/package/2006/relationships"><Relationship Id="rId8" Type="http://schemas.openxmlformats.org/officeDocument/2006/relationships/hyperlink" Target="mailto:t.tiaramadha@pln.co.id" TargetMode="External"/><Relationship Id="rId3" Type="http://schemas.openxmlformats.org/officeDocument/2006/relationships/hyperlink" Target="mailto:insani.shinta@pln.co.id" TargetMode="External"/><Relationship Id="rId7" Type="http://schemas.openxmlformats.org/officeDocument/2006/relationships/hyperlink" Target="mailto:insani.shinta@pln.co.id" TargetMode="External"/><Relationship Id="rId2" Type="http://schemas.openxmlformats.org/officeDocument/2006/relationships/hyperlink" Target="mailto:yudhi.juliardiyanto@pln.co.id" TargetMode="External"/><Relationship Id="rId1" Type="http://schemas.openxmlformats.org/officeDocument/2006/relationships/hyperlink" Target="mailto:t.tiaramadha@pln.co.id" TargetMode="External"/><Relationship Id="rId6" Type="http://schemas.openxmlformats.org/officeDocument/2006/relationships/hyperlink" Target="mailto:insani.shinta@pln.co.id" TargetMode="External"/><Relationship Id="rId5" Type="http://schemas.openxmlformats.org/officeDocument/2006/relationships/hyperlink" Target="mailto:t.tiaramadha@pln.co.id" TargetMode="External"/><Relationship Id="rId4" Type="http://schemas.openxmlformats.org/officeDocument/2006/relationships/hyperlink" Target="mailto:insani.shinta@pln.co.id" TargetMode="External"/></Relationships>
</file>

<file path=xl/worksheets/_rels/sheet59.xml.rels><?xml version="1.0" encoding="UTF-8" standalone="yes"?>
<Relationships xmlns="http://schemas.openxmlformats.org/package/2006/relationships"><Relationship Id="rId3" Type="http://schemas.openxmlformats.org/officeDocument/2006/relationships/hyperlink" Target="mailto:aditya.candradewa@indonesiapower.co.id" TargetMode="External"/><Relationship Id="rId7" Type="http://schemas.openxmlformats.org/officeDocument/2006/relationships/hyperlink" Target="mailto:m.mursyid@indonesiapower.co.id" TargetMode="External"/><Relationship Id="rId2" Type="http://schemas.openxmlformats.org/officeDocument/2006/relationships/hyperlink" Target="mailto:vanny.pratiwi@indonesiapower.co.id" TargetMode="External"/><Relationship Id="rId1" Type="http://schemas.openxmlformats.org/officeDocument/2006/relationships/hyperlink" Target="mailto:harris.faliando@indonesiapower.co.id" TargetMode="External"/><Relationship Id="rId6" Type="http://schemas.openxmlformats.org/officeDocument/2006/relationships/hyperlink" Target="mailto:aditya.candradewa@indonesiapower.co.id" TargetMode="External"/><Relationship Id="rId5" Type="http://schemas.openxmlformats.org/officeDocument/2006/relationships/hyperlink" Target="mailto:milla.andani@indonesiapower.co.id" TargetMode="External"/><Relationship Id="rId4" Type="http://schemas.openxmlformats.org/officeDocument/2006/relationships/hyperlink" Target="mailto:m.mursyid@indonesiapower.co.id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mailto:riema.zega@gmail.com%20/" TargetMode="External"/><Relationship Id="rId2" Type="http://schemas.openxmlformats.org/officeDocument/2006/relationships/hyperlink" Target="mailto:rosyidnurdinfauzi@gmail.com%20/" TargetMode="External"/><Relationship Id="rId1" Type="http://schemas.openxmlformats.org/officeDocument/2006/relationships/hyperlink" Target="mailto:zul.rambe86@gmail.com%20/" TargetMode="External"/><Relationship Id="rId6" Type="http://schemas.openxmlformats.org/officeDocument/2006/relationships/printerSettings" Target="../printerSettings/printerSettings3.bin"/><Relationship Id="rId5" Type="http://schemas.openxmlformats.org/officeDocument/2006/relationships/hyperlink" Target="mailto:satpaulina@gmail.com%20/" TargetMode="External"/><Relationship Id="rId4" Type="http://schemas.openxmlformats.org/officeDocument/2006/relationships/hyperlink" Target="mailto:teuku.khaldun@gmail.com%20/" TargetMode="External"/></Relationships>
</file>

<file path=xl/worksheets/_rels/sheet60.xml.rels><?xml version="1.0" encoding="UTF-8" standalone="yes"?>
<Relationships xmlns="http://schemas.openxmlformats.org/package/2006/relationships"><Relationship Id="rId3" Type="http://schemas.openxmlformats.org/officeDocument/2006/relationships/hyperlink" Target="mailto:bambangtedjo.n@gmail.com" TargetMode="External"/><Relationship Id="rId7" Type="http://schemas.openxmlformats.org/officeDocument/2006/relationships/hyperlink" Target="mailto:rochjantohsetyawan@gmail.com" TargetMode="External"/><Relationship Id="rId2" Type="http://schemas.openxmlformats.org/officeDocument/2006/relationships/hyperlink" Target="mailto:hikmapratama@gmail.com" TargetMode="External"/><Relationship Id="rId1" Type="http://schemas.openxmlformats.org/officeDocument/2006/relationships/hyperlink" Target="mailto:hisyam.luthfi@ptpjb.com" TargetMode="External"/><Relationship Id="rId6" Type="http://schemas.openxmlformats.org/officeDocument/2006/relationships/hyperlink" Target="mailto:frankyalvert@gmail.com" TargetMode="External"/><Relationship Id="rId5" Type="http://schemas.openxmlformats.org/officeDocument/2006/relationships/hyperlink" Target="mailto:bambangtedjo.n@gmail.com" TargetMode="External"/><Relationship Id="rId4" Type="http://schemas.openxmlformats.org/officeDocument/2006/relationships/hyperlink" Target="mailto:febrian.aditiya@gmail.com" TargetMode="External"/></Relationships>
</file>

<file path=xl/worksheets/_rels/sheet61.xml.rels><?xml version="1.0" encoding="UTF-8" standalone="yes"?>
<Relationships xmlns="http://schemas.openxmlformats.org/package/2006/relationships"><Relationship Id="rId3" Type="http://schemas.openxmlformats.org/officeDocument/2006/relationships/hyperlink" Target="mailto:kirana@plnbatam.com" TargetMode="External"/><Relationship Id="rId7" Type="http://schemas.openxmlformats.org/officeDocument/2006/relationships/hyperlink" Target="mailto:ade.salusra@plnbatam.com" TargetMode="External"/><Relationship Id="rId2" Type="http://schemas.openxmlformats.org/officeDocument/2006/relationships/hyperlink" Target="mailto:engga.bagus@plnbatam.com" TargetMode="External"/><Relationship Id="rId1" Type="http://schemas.openxmlformats.org/officeDocument/2006/relationships/hyperlink" Target="mailto:nita.riany@plnbatam.com" TargetMode="External"/><Relationship Id="rId6" Type="http://schemas.openxmlformats.org/officeDocument/2006/relationships/hyperlink" Target="mailto:kirana@plnbatam.com" TargetMode="External"/><Relationship Id="rId5" Type="http://schemas.openxmlformats.org/officeDocument/2006/relationships/hyperlink" Target="mailto:engga.bagus@plnbatam.com" TargetMode="External"/><Relationship Id="rId4" Type="http://schemas.openxmlformats.org/officeDocument/2006/relationships/hyperlink" Target="mailto:ade.salusra@plnbatam.com" TargetMode="External"/></Relationships>
</file>

<file path=xl/worksheets/_rels/sheet64.xml.rels><?xml version="1.0" encoding="UTF-8" standalone="yes"?>
<Relationships xmlns="http://schemas.openxmlformats.org/package/2006/relationships"><Relationship Id="rId3" Type="http://schemas.openxmlformats.org/officeDocument/2006/relationships/hyperlink" Target="mailto:ronikarua@pln.co.id" TargetMode="External"/><Relationship Id="rId7" Type="http://schemas.openxmlformats.org/officeDocument/2006/relationships/hyperlink" Target="mailto:yusaef.001@gmail.com" TargetMode="External"/><Relationship Id="rId2" Type="http://schemas.openxmlformats.org/officeDocument/2006/relationships/hyperlink" Target="mailto:edi.sugih@pln-t.co.id" TargetMode="External"/><Relationship Id="rId1" Type="http://schemas.openxmlformats.org/officeDocument/2006/relationships/hyperlink" Target="mailto:r.gino@pln-t.co.id" TargetMode="External"/><Relationship Id="rId6" Type="http://schemas.openxmlformats.org/officeDocument/2006/relationships/hyperlink" Target="mailto:mtrasyid@pln-t.co.id" TargetMode="External"/><Relationship Id="rId5" Type="http://schemas.openxmlformats.org/officeDocument/2006/relationships/hyperlink" Target="mailto:zhits.trk@gmail.com" TargetMode="External"/><Relationship Id="rId4" Type="http://schemas.openxmlformats.org/officeDocument/2006/relationships/hyperlink" Target="mailto:andi.pintrk@gmail.com" TargetMode="External"/></Relationships>
</file>

<file path=xl/worksheets/_rels/sheet65.xml.rels><?xml version="1.0" encoding="UTF-8" standalone="yes"?>
<Relationships xmlns="http://schemas.openxmlformats.org/package/2006/relationships"><Relationship Id="rId3" Type="http://schemas.openxmlformats.org/officeDocument/2006/relationships/hyperlink" Target="mailto:suwondo@plnbatubara@co.id" TargetMode="External"/><Relationship Id="rId7" Type="http://schemas.openxmlformats.org/officeDocument/2006/relationships/hyperlink" Target="mailto:indera.hadi@plnbatubara.co.id" TargetMode="External"/><Relationship Id="rId2" Type="http://schemas.openxmlformats.org/officeDocument/2006/relationships/hyperlink" Target="mailto:arin.mei@plnbatubara.co.id" TargetMode="External"/><Relationship Id="rId1" Type="http://schemas.openxmlformats.org/officeDocument/2006/relationships/hyperlink" Target="mailto:erics.respeka@plnbatubara.co.id" TargetMode="External"/><Relationship Id="rId6" Type="http://schemas.openxmlformats.org/officeDocument/2006/relationships/hyperlink" Target="mailto:suwondo@plnbatubara@co.id" TargetMode="External"/><Relationship Id="rId5" Type="http://schemas.openxmlformats.org/officeDocument/2006/relationships/hyperlink" Target="mailto:arin.mei@plnbatubara.co.id" TargetMode="External"/><Relationship Id="rId4" Type="http://schemas.openxmlformats.org/officeDocument/2006/relationships/hyperlink" Target="mailto:erics.respeka@plnbatubara.co.id" TargetMode="External"/></Relationships>
</file>

<file path=xl/worksheets/_rels/sheet66.xml.rels><?xml version="1.0" encoding="UTF-8" standalone="yes"?>
<Relationships xmlns="http://schemas.openxmlformats.org/package/2006/relationships"><Relationship Id="rId3" Type="http://schemas.openxmlformats.org/officeDocument/2006/relationships/hyperlink" Target="mailto:isdepok@yahoo.co.id" TargetMode="External"/><Relationship Id="rId7" Type="http://schemas.openxmlformats.org/officeDocument/2006/relationships/hyperlink" Target="mailto:s123janto@yahoo.com" TargetMode="External"/><Relationship Id="rId2" Type="http://schemas.openxmlformats.org/officeDocument/2006/relationships/hyperlink" Target="mailto:medi_suhandi@yahoo.com" TargetMode="External"/><Relationship Id="rId1" Type="http://schemas.openxmlformats.org/officeDocument/2006/relationships/hyperlink" Target="mailto:shanda.latifa2015@gmail.com" TargetMode="External"/><Relationship Id="rId6" Type="http://schemas.openxmlformats.org/officeDocument/2006/relationships/hyperlink" Target="mailto:harihasan@gmail.com" TargetMode="External"/><Relationship Id="rId5" Type="http://schemas.openxmlformats.org/officeDocument/2006/relationships/hyperlink" Target="mailto:hosanaproladosi@gmail.com" TargetMode="External"/><Relationship Id="rId4" Type="http://schemas.openxmlformats.org/officeDocument/2006/relationships/hyperlink" Target="mailto:luthfianiq@gmail.com" TargetMode="External"/></Relationships>
</file>

<file path=xl/worksheets/_rels/sheet67.xml.rels><?xml version="1.0" encoding="UTF-8" standalone="yes"?>
<Relationships xmlns="http://schemas.openxmlformats.org/package/2006/relationships"><Relationship Id="rId3" Type="http://schemas.openxmlformats.org/officeDocument/2006/relationships/hyperlink" Target="mailto:chandra.pribadi@gmail.com" TargetMode="External"/><Relationship Id="rId7" Type="http://schemas.openxmlformats.org/officeDocument/2006/relationships/hyperlink" Target="mailto:achmadkarsa@gmail.com" TargetMode="External"/><Relationship Id="rId2" Type="http://schemas.openxmlformats.org/officeDocument/2006/relationships/hyperlink" Target="mailto:dwi.haleyorapower@gmail.com" TargetMode="External"/><Relationship Id="rId1" Type="http://schemas.openxmlformats.org/officeDocument/2006/relationships/hyperlink" Target="mailto:rike.haleyora@gmail.com" TargetMode="External"/><Relationship Id="rId6" Type="http://schemas.openxmlformats.org/officeDocument/2006/relationships/hyperlink" Target="mailto:sinung.t@gmail.com" TargetMode="External"/><Relationship Id="rId5" Type="http://schemas.openxmlformats.org/officeDocument/2006/relationships/hyperlink" Target="mailto:dody.haleyora@gmail.com" TargetMode="External"/><Relationship Id="rId4" Type="http://schemas.openxmlformats.org/officeDocument/2006/relationships/hyperlink" Target="mailto:priska.haleyora@gmail.com" TargetMode="External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4.bin"/><Relationship Id="rId3" Type="http://schemas.openxmlformats.org/officeDocument/2006/relationships/hyperlink" Target="mailto:zulfan.idris@pln.co.id" TargetMode="External"/><Relationship Id="rId7" Type="http://schemas.openxmlformats.org/officeDocument/2006/relationships/hyperlink" Target="mailto:rizal.sr@pln.co.id" TargetMode="External"/><Relationship Id="rId2" Type="http://schemas.openxmlformats.org/officeDocument/2006/relationships/hyperlink" Target="mailto:cristianti@pln.co.id" TargetMode="External"/><Relationship Id="rId1" Type="http://schemas.openxmlformats.org/officeDocument/2006/relationships/hyperlink" Target="mailto:kamil.ansory@pln.co.id" TargetMode="External"/><Relationship Id="rId6" Type="http://schemas.openxmlformats.org/officeDocument/2006/relationships/hyperlink" Target="mailto:b.harsono@pln.co.id" TargetMode="External"/><Relationship Id="rId5" Type="http://schemas.openxmlformats.org/officeDocument/2006/relationships/hyperlink" Target="mailto:yudha.nugrah@pln.co.id" TargetMode="External"/><Relationship Id="rId4" Type="http://schemas.openxmlformats.org/officeDocument/2006/relationships/hyperlink" Target="mailto:budi.asmoro@pln.co.id" TargetMode="External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mailto:sari.ulfayanti@pln.co.id" TargetMode="External"/><Relationship Id="rId2" Type="http://schemas.openxmlformats.org/officeDocument/2006/relationships/hyperlink" Target="mailto:dicky.hiwardi@pln.co.id" TargetMode="External"/><Relationship Id="rId1" Type="http://schemas.openxmlformats.org/officeDocument/2006/relationships/hyperlink" Target="mailto:abdul.h.nasution@pln.co.id" TargetMode="External"/><Relationship Id="rId5" Type="http://schemas.openxmlformats.org/officeDocument/2006/relationships/hyperlink" Target="mailto:yusri3@pln.co.id" TargetMode="External"/><Relationship Id="rId4" Type="http://schemas.openxmlformats.org/officeDocument/2006/relationships/hyperlink" Target="mailto:m.agus.munif@pln.co.id" TargetMode="Externa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mailto:erizal.r@pln.co.id" TargetMode="External"/><Relationship Id="rId3" Type="http://schemas.openxmlformats.org/officeDocument/2006/relationships/hyperlink" Target="mailto:rizki.vinadra@pln.co.id" TargetMode="External"/><Relationship Id="rId7" Type="http://schemas.openxmlformats.org/officeDocument/2006/relationships/hyperlink" Target="mailto:lusy.wulandari@pln.co.id" TargetMode="External"/><Relationship Id="rId2" Type="http://schemas.openxmlformats.org/officeDocument/2006/relationships/hyperlink" Target="mailto:bayu.saputra@pln.co.id" TargetMode="External"/><Relationship Id="rId1" Type="http://schemas.openxmlformats.org/officeDocument/2006/relationships/hyperlink" Target="mailto:ade.laila@pln.co.id" TargetMode="External"/><Relationship Id="rId6" Type="http://schemas.openxmlformats.org/officeDocument/2006/relationships/hyperlink" Target="mailto:nuryasfin@pln.co.id" TargetMode="External"/><Relationship Id="rId5" Type="http://schemas.openxmlformats.org/officeDocument/2006/relationships/hyperlink" Target="mailto:muhammad.havis@pln.co.id" TargetMode="External"/><Relationship Id="rId4" Type="http://schemas.openxmlformats.org/officeDocument/2006/relationships/hyperlink" Target="mailto:asril@pln.co.i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C82"/>
  <sheetViews>
    <sheetView workbookViewId="0">
      <selection activeCell="I8" sqref="I8"/>
    </sheetView>
  </sheetViews>
  <sheetFormatPr defaultRowHeight="15"/>
  <cols>
    <col min="1" max="1" width="3.5703125" bestFit="1" customWidth="1"/>
    <col min="2" max="2" width="22.5703125" bestFit="1" customWidth="1"/>
    <col min="3" max="3" width="11.140625" style="10" bestFit="1" customWidth="1"/>
  </cols>
  <sheetData>
    <row r="1" spans="1:3">
      <c r="A1" s="412" t="s">
        <v>89</v>
      </c>
      <c r="B1" s="412"/>
      <c r="C1" s="412"/>
    </row>
    <row r="3" spans="1:3">
      <c r="A3" s="2" t="s">
        <v>8</v>
      </c>
      <c r="B3" s="2" t="s">
        <v>9</v>
      </c>
      <c r="C3" s="6" t="s">
        <v>10</v>
      </c>
    </row>
    <row r="4" spans="1:3">
      <c r="A4" s="2" t="s">
        <v>17</v>
      </c>
      <c r="B4" s="2" t="s">
        <v>11</v>
      </c>
      <c r="C4" s="7"/>
    </row>
    <row r="5" spans="1:3">
      <c r="A5" s="5">
        <v>1</v>
      </c>
      <c r="B5" s="5" t="s">
        <v>66</v>
      </c>
      <c r="C5" s="8" t="s">
        <v>65</v>
      </c>
    </row>
    <row r="6" spans="1:3">
      <c r="A6" s="5">
        <v>2</v>
      </c>
      <c r="B6" s="5" t="s">
        <v>67</v>
      </c>
      <c r="C6" s="8" t="s">
        <v>65</v>
      </c>
    </row>
    <row r="7" spans="1:3">
      <c r="A7" s="5">
        <v>3</v>
      </c>
      <c r="B7" s="5" t="s">
        <v>68</v>
      </c>
      <c r="C7" s="8" t="s">
        <v>65</v>
      </c>
    </row>
    <row r="8" spans="1:3">
      <c r="A8" s="5">
        <v>4</v>
      </c>
      <c r="B8" s="5" t="s">
        <v>69</v>
      </c>
      <c r="C8" s="8" t="s">
        <v>65</v>
      </c>
    </row>
    <row r="9" spans="1:3">
      <c r="A9" s="5">
        <v>5</v>
      </c>
      <c r="B9" s="5" t="s">
        <v>71</v>
      </c>
      <c r="C9" s="8" t="s">
        <v>65</v>
      </c>
    </row>
    <row r="10" spans="1:3">
      <c r="A10" s="5">
        <v>6</v>
      </c>
      <c r="B10" s="5" t="s">
        <v>70</v>
      </c>
      <c r="C10" s="8" t="s">
        <v>65</v>
      </c>
    </row>
    <row r="11" spans="1:3">
      <c r="A11" s="5">
        <v>7</v>
      </c>
      <c r="B11" s="1" t="s">
        <v>0</v>
      </c>
      <c r="C11" s="7" t="s">
        <v>65</v>
      </c>
    </row>
    <row r="12" spans="1:3">
      <c r="A12" s="5">
        <v>8</v>
      </c>
      <c r="B12" s="1" t="s">
        <v>1</v>
      </c>
      <c r="C12" s="147" t="s">
        <v>65</v>
      </c>
    </row>
    <row r="13" spans="1:3">
      <c r="A13" s="5">
        <v>9</v>
      </c>
      <c r="B13" s="1" t="s">
        <v>2</v>
      </c>
      <c r="C13" s="7" t="s">
        <v>65</v>
      </c>
    </row>
    <row r="14" spans="1:3">
      <c r="A14" s="5">
        <v>10</v>
      </c>
      <c r="B14" s="1" t="s">
        <v>3</v>
      </c>
      <c r="C14" s="141" t="s">
        <v>65</v>
      </c>
    </row>
    <row r="15" spans="1:3">
      <c r="A15" s="5">
        <v>11</v>
      </c>
      <c r="B15" s="1" t="s">
        <v>4</v>
      </c>
      <c r="C15" s="8" t="s">
        <v>65</v>
      </c>
    </row>
    <row r="16" spans="1:3">
      <c r="A16" s="5">
        <v>12</v>
      </c>
      <c r="B16" s="1" t="s">
        <v>5</v>
      </c>
      <c r="C16" s="7" t="s">
        <v>65</v>
      </c>
    </row>
    <row r="17" spans="1:3">
      <c r="A17" s="5">
        <v>13</v>
      </c>
      <c r="B17" s="1" t="s">
        <v>6</v>
      </c>
      <c r="C17" s="8" t="s">
        <v>65</v>
      </c>
    </row>
    <row r="18" spans="1:3">
      <c r="A18" s="5">
        <v>14</v>
      </c>
      <c r="B18" s="1" t="s">
        <v>7</v>
      </c>
      <c r="C18" s="8" t="s">
        <v>65</v>
      </c>
    </row>
    <row r="19" spans="1:3">
      <c r="A19" s="2" t="s">
        <v>18</v>
      </c>
      <c r="B19" s="2" t="s">
        <v>16</v>
      </c>
      <c r="C19" s="7"/>
    </row>
    <row r="20" spans="1:3">
      <c r="A20" s="5">
        <v>1</v>
      </c>
      <c r="B20" s="5" t="s">
        <v>74</v>
      </c>
      <c r="C20" s="139" t="s">
        <v>65</v>
      </c>
    </row>
    <row r="21" spans="1:3">
      <c r="A21" s="5">
        <v>2</v>
      </c>
      <c r="B21" s="5" t="s">
        <v>75</v>
      </c>
      <c r="C21" s="7" t="s">
        <v>65</v>
      </c>
    </row>
    <row r="22" spans="1:3">
      <c r="A22" s="1">
        <v>3</v>
      </c>
      <c r="B22" s="1" t="s">
        <v>12</v>
      </c>
      <c r="C22" s="139" t="s">
        <v>65</v>
      </c>
    </row>
    <row r="23" spans="1:3">
      <c r="A23" s="1">
        <v>4</v>
      </c>
      <c r="B23" s="1" t="s">
        <v>13</v>
      </c>
      <c r="C23" s="7" t="s">
        <v>65</v>
      </c>
    </row>
    <row r="24" spans="1:3">
      <c r="A24" s="1">
        <v>5</v>
      </c>
      <c r="B24" s="1" t="s">
        <v>14</v>
      </c>
      <c r="C24" s="139" t="s">
        <v>65</v>
      </c>
    </row>
    <row r="25" spans="1:3">
      <c r="A25" s="1">
        <v>6</v>
      </c>
      <c r="B25" s="1" t="s">
        <v>15</v>
      </c>
      <c r="C25" s="139" t="s">
        <v>65</v>
      </c>
    </row>
    <row r="26" spans="1:3">
      <c r="A26" s="2" t="s">
        <v>24</v>
      </c>
      <c r="B26" s="2" t="s">
        <v>23</v>
      </c>
      <c r="C26" s="7"/>
    </row>
    <row r="27" spans="1:3">
      <c r="A27" s="5">
        <v>1</v>
      </c>
      <c r="B27" s="5" t="s">
        <v>76</v>
      </c>
      <c r="C27" s="139" t="s">
        <v>65</v>
      </c>
    </row>
    <row r="28" spans="1:3">
      <c r="A28" s="5">
        <v>2</v>
      </c>
      <c r="B28" s="5" t="s">
        <v>77</v>
      </c>
      <c r="C28" s="139" t="s">
        <v>65</v>
      </c>
    </row>
    <row r="29" spans="1:3">
      <c r="A29" s="1">
        <v>3</v>
      </c>
      <c r="B29" s="1" t="s">
        <v>19</v>
      </c>
      <c r="C29" s="139" t="s">
        <v>65</v>
      </c>
    </row>
    <row r="30" spans="1:3">
      <c r="A30" s="1">
        <v>4</v>
      </c>
      <c r="B30" s="1" t="s">
        <v>20</v>
      </c>
      <c r="C30" s="139" t="s">
        <v>65</v>
      </c>
    </row>
    <row r="31" spans="1:3">
      <c r="A31" s="1">
        <v>5</v>
      </c>
      <c r="B31" s="1" t="s">
        <v>1603</v>
      </c>
      <c r="C31" s="139" t="s">
        <v>65</v>
      </c>
    </row>
    <row r="32" spans="1:3">
      <c r="A32" s="1">
        <v>6</v>
      </c>
      <c r="B32" s="1" t="s">
        <v>21</v>
      </c>
      <c r="C32" s="139" t="s">
        <v>65</v>
      </c>
    </row>
    <row r="33" spans="1:3">
      <c r="A33" s="1">
        <v>7</v>
      </c>
      <c r="B33" s="1" t="s">
        <v>22</v>
      </c>
      <c r="C33" s="139" t="s">
        <v>65</v>
      </c>
    </row>
    <row r="34" spans="1:3">
      <c r="A34" s="1">
        <v>8</v>
      </c>
      <c r="B34" s="1" t="s">
        <v>1596</v>
      </c>
      <c r="C34" s="139" t="s">
        <v>65</v>
      </c>
    </row>
    <row r="35" spans="1:3">
      <c r="A35" s="2" t="s">
        <v>31</v>
      </c>
      <c r="B35" s="2" t="s">
        <v>32</v>
      </c>
      <c r="C35" s="7"/>
    </row>
    <row r="36" spans="1:3">
      <c r="A36" s="5">
        <v>1</v>
      </c>
      <c r="B36" s="5" t="s">
        <v>78</v>
      </c>
      <c r="C36" s="141" t="s">
        <v>65</v>
      </c>
    </row>
    <row r="37" spans="1:3">
      <c r="A37" s="5">
        <v>2</v>
      </c>
      <c r="B37" s="5" t="s">
        <v>79</v>
      </c>
      <c r="C37" s="8" t="s">
        <v>65</v>
      </c>
    </row>
    <row r="38" spans="1:3">
      <c r="A38" s="5">
        <v>3</v>
      </c>
      <c r="B38" s="5" t="s">
        <v>80</v>
      </c>
      <c r="C38" s="8" t="s">
        <v>65</v>
      </c>
    </row>
    <row r="39" spans="1:3">
      <c r="A39" s="5">
        <v>4</v>
      </c>
      <c r="B39" s="1" t="s">
        <v>25</v>
      </c>
      <c r="C39" s="8" t="s">
        <v>65</v>
      </c>
    </row>
    <row r="40" spans="1:3">
      <c r="A40" s="5">
        <v>5</v>
      </c>
      <c r="B40" s="1" t="s">
        <v>26</v>
      </c>
      <c r="C40" s="8" t="s">
        <v>65</v>
      </c>
    </row>
    <row r="41" spans="1:3">
      <c r="A41" s="5">
        <v>6</v>
      </c>
      <c r="B41" s="1" t="s">
        <v>27</v>
      </c>
      <c r="C41" s="8" t="s">
        <v>65</v>
      </c>
    </row>
    <row r="42" spans="1:3">
      <c r="A42" s="5">
        <v>7</v>
      </c>
      <c r="B42" s="1" t="s">
        <v>28</v>
      </c>
      <c r="C42" s="141" t="s">
        <v>65</v>
      </c>
    </row>
    <row r="43" spans="1:3">
      <c r="A43" s="5">
        <v>8</v>
      </c>
      <c r="B43" s="1" t="s">
        <v>29</v>
      </c>
      <c r="C43" s="141" t="s">
        <v>65</v>
      </c>
    </row>
    <row r="44" spans="1:3">
      <c r="A44" s="5">
        <v>9</v>
      </c>
      <c r="B44" s="1" t="s">
        <v>30</v>
      </c>
      <c r="C44" s="141" t="s">
        <v>65</v>
      </c>
    </row>
    <row r="45" spans="1:3">
      <c r="A45" s="2" t="s">
        <v>36</v>
      </c>
      <c r="B45" s="2" t="s">
        <v>37</v>
      </c>
      <c r="C45" s="7"/>
    </row>
    <row r="46" spans="1:3">
      <c r="A46" s="5">
        <v>1</v>
      </c>
      <c r="B46" s="5" t="s">
        <v>81</v>
      </c>
      <c r="C46" s="8" t="s">
        <v>65</v>
      </c>
    </row>
    <row r="47" spans="1:3">
      <c r="A47" s="5">
        <v>2</v>
      </c>
      <c r="B47" s="5" t="s">
        <v>82</v>
      </c>
      <c r="C47" s="8" t="s">
        <v>65</v>
      </c>
    </row>
    <row r="48" spans="1:3">
      <c r="A48" s="5">
        <v>3</v>
      </c>
      <c r="B48" s="5" t="s">
        <v>83</v>
      </c>
      <c r="C48" s="8" t="s">
        <v>65</v>
      </c>
    </row>
    <row r="49" spans="1:3">
      <c r="A49" s="1">
        <v>4</v>
      </c>
      <c r="B49" s="1" t="s">
        <v>33</v>
      </c>
      <c r="C49" s="8" t="s">
        <v>65</v>
      </c>
    </row>
    <row r="50" spans="1:3">
      <c r="A50" s="1">
        <v>5</v>
      </c>
      <c r="B50" s="1" t="s">
        <v>34</v>
      </c>
      <c r="C50" s="115" t="s">
        <v>65</v>
      </c>
    </row>
    <row r="51" spans="1:3">
      <c r="A51" s="1">
        <v>6</v>
      </c>
      <c r="B51" s="1" t="s">
        <v>35</v>
      </c>
      <c r="C51" s="8" t="s">
        <v>65</v>
      </c>
    </row>
    <row r="52" spans="1:3">
      <c r="A52" s="2" t="s">
        <v>40</v>
      </c>
      <c r="B52" s="2" t="s">
        <v>88</v>
      </c>
      <c r="C52" s="7"/>
    </row>
    <row r="53" spans="1:3">
      <c r="A53" s="5">
        <v>1</v>
      </c>
      <c r="B53" s="5" t="s">
        <v>84</v>
      </c>
      <c r="C53" s="8" t="s">
        <v>65</v>
      </c>
    </row>
    <row r="54" spans="1:3">
      <c r="A54" s="5">
        <v>2</v>
      </c>
      <c r="B54" s="5" t="s">
        <v>85</v>
      </c>
      <c r="C54" s="8" t="s">
        <v>65</v>
      </c>
    </row>
    <row r="55" spans="1:3">
      <c r="A55" s="1">
        <v>3</v>
      </c>
      <c r="B55" s="1" t="s">
        <v>38</v>
      </c>
      <c r="C55" s="139" t="s">
        <v>65</v>
      </c>
    </row>
    <row r="56" spans="1:3">
      <c r="A56" s="1">
        <v>4</v>
      </c>
      <c r="B56" s="1" t="s">
        <v>39</v>
      </c>
      <c r="C56" s="171" t="s">
        <v>65</v>
      </c>
    </row>
    <row r="57" spans="1:3">
      <c r="A57" s="2" t="s">
        <v>63</v>
      </c>
      <c r="B57" s="2" t="s">
        <v>64</v>
      </c>
      <c r="C57" s="6"/>
    </row>
    <row r="58" spans="1:3">
      <c r="A58" s="5">
        <v>1</v>
      </c>
      <c r="B58" s="5" t="s">
        <v>86</v>
      </c>
      <c r="C58" s="7" t="s">
        <v>65</v>
      </c>
    </row>
    <row r="59" spans="1:3">
      <c r="A59" s="5">
        <v>2</v>
      </c>
      <c r="B59" s="5" t="s">
        <v>87</v>
      </c>
      <c r="C59" s="7" t="s">
        <v>65</v>
      </c>
    </row>
    <row r="60" spans="1:3">
      <c r="A60" s="5">
        <v>1</v>
      </c>
      <c r="B60" s="5" t="s">
        <v>61</v>
      </c>
      <c r="C60" s="8" t="s">
        <v>65</v>
      </c>
    </row>
    <row r="61" spans="1:3">
      <c r="A61" s="5">
        <v>2</v>
      </c>
      <c r="B61" s="5" t="s">
        <v>62</v>
      </c>
      <c r="C61" s="8" t="s">
        <v>65</v>
      </c>
    </row>
    <row r="62" spans="1:3">
      <c r="A62" s="2" t="s">
        <v>63</v>
      </c>
      <c r="B62" s="2" t="s">
        <v>64</v>
      </c>
      <c r="C62" s="6"/>
    </row>
    <row r="63" spans="1:3">
      <c r="A63" s="1">
        <v>1</v>
      </c>
      <c r="B63" s="1" t="s">
        <v>41</v>
      </c>
      <c r="C63" s="139" t="s">
        <v>65</v>
      </c>
    </row>
    <row r="64" spans="1:3">
      <c r="A64" s="1">
        <v>2</v>
      </c>
      <c r="B64" s="1" t="s">
        <v>42</v>
      </c>
      <c r="C64" s="7" t="s">
        <v>65</v>
      </c>
    </row>
    <row r="65" spans="1:3">
      <c r="A65" s="1">
        <v>3</v>
      </c>
      <c r="B65" s="1" t="s">
        <v>43</v>
      </c>
      <c r="C65" s="139" t="s">
        <v>65</v>
      </c>
    </row>
    <row r="66" spans="1:3">
      <c r="A66" s="1">
        <v>4</v>
      </c>
      <c r="B66" s="1" t="s">
        <v>44</v>
      </c>
      <c r="C66" s="139" t="s">
        <v>65</v>
      </c>
    </row>
    <row r="67" spans="1:3">
      <c r="A67" s="1">
        <v>5</v>
      </c>
      <c r="B67" s="1" t="s">
        <v>45</v>
      </c>
      <c r="C67" s="8" t="s">
        <v>65</v>
      </c>
    </row>
    <row r="68" spans="1:3">
      <c r="A68" s="1">
        <v>6</v>
      </c>
      <c r="B68" s="1" t="s">
        <v>46</v>
      </c>
      <c r="C68" s="139" t="s">
        <v>65</v>
      </c>
    </row>
    <row r="69" spans="1:3">
      <c r="A69" s="2" t="s">
        <v>47</v>
      </c>
      <c r="B69" s="2" t="s">
        <v>48</v>
      </c>
      <c r="C69" s="7"/>
    </row>
    <row r="70" spans="1:3">
      <c r="A70" s="3">
        <v>1</v>
      </c>
      <c r="B70" s="1" t="s">
        <v>49</v>
      </c>
      <c r="C70" s="115" t="s">
        <v>65</v>
      </c>
    </row>
    <row r="71" spans="1:3">
      <c r="A71" s="1"/>
      <c r="B71" s="2" t="s">
        <v>50</v>
      </c>
      <c r="C71" s="7"/>
    </row>
    <row r="72" spans="1:3">
      <c r="A72" s="2" t="s">
        <v>72</v>
      </c>
      <c r="B72" s="2" t="s">
        <v>73</v>
      </c>
      <c r="C72" s="9"/>
    </row>
    <row r="73" spans="1:3">
      <c r="A73" s="4">
        <v>1</v>
      </c>
      <c r="B73" s="4" t="s">
        <v>51</v>
      </c>
      <c r="C73" s="8" t="s">
        <v>65</v>
      </c>
    </row>
    <row r="74" spans="1:3">
      <c r="A74" s="1">
        <v>2</v>
      </c>
      <c r="B74" s="1" t="s">
        <v>52</v>
      </c>
      <c r="C74" s="8" t="s">
        <v>65</v>
      </c>
    </row>
    <row r="75" spans="1:3">
      <c r="A75" s="1">
        <v>3</v>
      </c>
      <c r="B75" s="1" t="s">
        <v>53</v>
      </c>
      <c r="C75" s="8" t="s">
        <v>65</v>
      </c>
    </row>
    <row r="76" spans="1:3">
      <c r="A76" s="1">
        <v>4</v>
      </c>
      <c r="B76" s="1" t="s">
        <v>54</v>
      </c>
      <c r="C76" s="7" t="s">
        <v>65</v>
      </c>
    </row>
    <row r="77" spans="1:3">
      <c r="A77" s="1">
        <v>5</v>
      </c>
      <c r="B77" s="1" t="s">
        <v>55</v>
      </c>
      <c r="C77" s="8" t="s">
        <v>65</v>
      </c>
    </row>
    <row r="78" spans="1:3">
      <c r="A78" s="1">
        <v>6</v>
      </c>
      <c r="B78" s="1" t="s">
        <v>56</v>
      </c>
      <c r="C78" s="8" t="s">
        <v>65</v>
      </c>
    </row>
    <row r="79" spans="1:3">
      <c r="A79" s="1">
        <v>7</v>
      </c>
      <c r="B79" s="1" t="s">
        <v>57</v>
      </c>
      <c r="C79" s="147" t="s">
        <v>65</v>
      </c>
    </row>
    <row r="80" spans="1:3">
      <c r="A80" s="1">
        <v>8</v>
      </c>
      <c r="B80" s="1" t="s">
        <v>58</v>
      </c>
      <c r="C80" s="7"/>
    </row>
    <row r="81" spans="1:3">
      <c r="A81" s="1">
        <v>9</v>
      </c>
      <c r="B81" s="1" t="s">
        <v>59</v>
      </c>
      <c r="C81" s="8" t="s">
        <v>65</v>
      </c>
    </row>
    <row r="82" spans="1:3">
      <c r="A82" s="1">
        <v>10</v>
      </c>
      <c r="B82" s="1" t="s">
        <v>60</v>
      </c>
      <c r="C82" s="8" t="s">
        <v>65</v>
      </c>
    </row>
  </sheetData>
  <mergeCells count="1">
    <mergeCell ref="A1:C1"/>
  </mergeCells>
  <pageMargins left="0.7" right="0.7" top="0.75" bottom="0.75" header="0.3" footer="0.3"/>
  <pageSetup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E14"/>
  <sheetViews>
    <sheetView workbookViewId="0">
      <selection activeCell="B7" sqref="B7"/>
    </sheetView>
  </sheetViews>
  <sheetFormatPr defaultColWidth="9.140625" defaultRowHeight="15"/>
  <cols>
    <col min="1" max="1" width="18.140625" style="134" customWidth="1"/>
    <col min="2" max="2" width="26.85546875" style="134" bestFit="1" customWidth="1"/>
    <col min="3" max="3" width="10.28515625" style="134" bestFit="1" customWidth="1"/>
    <col min="4" max="4" width="54" style="134" bestFit="1" customWidth="1"/>
    <col min="5" max="5" width="77.7109375" style="134" bestFit="1" customWidth="1"/>
    <col min="6" max="16384" width="9.140625" style="134"/>
  </cols>
  <sheetData>
    <row r="1" spans="1:5">
      <c r="A1" s="100" t="s">
        <v>587</v>
      </c>
      <c r="B1" s="100"/>
      <c r="C1" s="100"/>
      <c r="D1" s="100"/>
      <c r="E1" s="100"/>
    </row>
    <row r="3" spans="1:5">
      <c r="A3" s="101" t="s">
        <v>129</v>
      </c>
      <c r="B3" s="101" t="s">
        <v>130</v>
      </c>
      <c r="C3" s="101" t="s">
        <v>92</v>
      </c>
      <c r="D3" s="101" t="s">
        <v>131</v>
      </c>
      <c r="E3" s="101" t="s">
        <v>132</v>
      </c>
    </row>
    <row r="4" spans="1:5">
      <c r="A4" s="102" t="s">
        <v>404</v>
      </c>
      <c r="B4" s="102" t="s">
        <v>803</v>
      </c>
      <c r="C4" s="101" t="s">
        <v>804</v>
      </c>
      <c r="D4" s="66" t="s">
        <v>805</v>
      </c>
      <c r="E4" s="102" t="s">
        <v>99</v>
      </c>
    </row>
    <row r="5" spans="1:5">
      <c r="A5" s="312" t="s">
        <v>408</v>
      </c>
      <c r="B5" s="312" t="s">
        <v>1689</v>
      </c>
      <c r="C5" s="313" t="s">
        <v>1690</v>
      </c>
      <c r="D5" s="311" t="s">
        <v>1691</v>
      </c>
      <c r="E5" s="312" t="s">
        <v>99</v>
      </c>
    </row>
    <row r="6" spans="1:5">
      <c r="A6" s="102" t="s">
        <v>411</v>
      </c>
      <c r="B6" s="102" t="s">
        <v>806</v>
      </c>
      <c r="C6" s="101" t="s">
        <v>807</v>
      </c>
      <c r="D6" s="89" t="s">
        <v>808</v>
      </c>
      <c r="E6" s="102" t="s">
        <v>431</v>
      </c>
    </row>
    <row r="7" spans="1:5">
      <c r="A7" s="102" t="s">
        <v>415</v>
      </c>
      <c r="B7" s="102" t="s">
        <v>1721</v>
      </c>
      <c r="C7" s="101" t="s">
        <v>809</v>
      </c>
      <c r="D7" s="89" t="s">
        <v>810</v>
      </c>
      <c r="E7" s="102" t="s">
        <v>113</v>
      </c>
    </row>
    <row r="10" spans="1:5">
      <c r="A10" s="100" t="s">
        <v>603</v>
      </c>
      <c r="B10" s="100"/>
      <c r="C10" s="100"/>
      <c r="D10" s="100"/>
      <c r="E10" s="100"/>
    </row>
    <row r="11" spans="1:5">
      <c r="A11" s="101" t="s">
        <v>129</v>
      </c>
      <c r="B11" s="101" t="s">
        <v>130</v>
      </c>
      <c r="C11" s="101" t="s">
        <v>92</v>
      </c>
      <c r="D11" s="101" t="s">
        <v>131</v>
      </c>
      <c r="E11" s="101" t="s">
        <v>132</v>
      </c>
    </row>
    <row r="12" spans="1:5">
      <c r="A12" s="102" t="s">
        <v>404</v>
      </c>
      <c r="B12" s="102" t="s">
        <v>811</v>
      </c>
      <c r="C12" s="101" t="s">
        <v>812</v>
      </c>
      <c r="D12" s="66" t="s">
        <v>813</v>
      </c>
      <c r="E12" s="102" t="s">
        <v>99</v>
      </c>
    </row>
    <row r="13" spans="1:5">
      <c r="A13" s="102" t="s">
        <v>411</v>
      </c>
      <c r="B13" s="102" t="s">
        <v>814</v>
      </c>
      <c r="C13" s="101" t="s">
        <v>815</v>
      </c>
      <c r="D13" s="66" t="s">
        <v>816</v>
      </c>
      <c r="E13" s="102" t="s">
        <v>123</v>
      </c>
    </row>
    <row r="14" spans="1:5">
      <c r="A14" s="312" t="s">
        <v>415</v>
      </c>
      <c r="B14" s="315" t="s">
        <v>1692</v>
      </c>
      <c r="C14" s="316" t="s">
        <v>1693</v>
      </c>
      <c r="D14" s="314" t="s">
        <v>1694</v>
      </c>
      <c r="E14" s="315" t="s">
        <v>127</v>
      </c>
    </row>
  </sheetData>
  <hyperlinks>
    <hyperlink ref="D4" r:id="rId1" xr:uid="{00000000-0004-0000-0A00-000000000000}"/>
    <hyperlink ref="D5" r:id="rId2" display="bagdhad.mushanif@pln.co.id" xr:uid="{00000000-0004-0000-0A00-000001000000}"/>
    <hyperlink ref="D12" r:id="rId3" xr:uid="{00000000-0004-0000-0A00-000002000000}"/>
    <hyperlink ref="D6" r:id="rId4" xr:uid="{00000000-0004-0000-0A00-000003000000}"/>
    <hyperlink ref="D7" r:id="rId5" xr:uid="{00000000-0004-0000-0A00-000004000000}"/>
    <hyperlink ref="D13" r:id="rId6" xr:uid="{00000000-0004-0000-0A00-000005000000}"/>
    <hyperlink ref="D14" r:id="rId7" xr:uid="{00000000-0004-0000-0A00-000006000000}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E15"/>
  <sheetViews>
    <sheetView zoomScaleNormal="100" workbookViewId="0">
      <selection activeCell="A5" sqref="A5:E5"/>
    </sheetView>
  </sheetViews>
  <sheetFormatPr defaultRowHeight="15"/>
  <cols>
    <col min="1" max="1" width="14.42578125" customWidth="1"/>
    <col min="2" max="2" width="25.28515625" bestFit="1" customWidth="1"/>
    <col min="3" max="3" width="14.42578125" customWidth="1"/>
    <col min="4" max="4" width="27.7109375" bestFit="1" customWidth="1"/>
    <col min="5" max="5" width="36.5703125" bestFit="1" customWidth="1"/>
  </cols>
  <sheetData>
    <row r="1" spans="1:5">
      <c r="A1" s="15" t="s">
        <v>195</v>
      </c>
      <c r="B1" s="15"/>
      <c r="C1" s="61"/>
      <c r="D1" s="15"/>
      <c r="E1" s="15"/>
    </row>
    <row r="2" spans="1:5">
      <c r="C2" s="10"/>
    </row>
    <row r="3" spans="1:5">
      <c r="A3" s="53" t="s">
        <v>90</v>
      </c>
      <c r="B3" s="53" t="s">
        <v>91</v>
      </c>
      <c r="C3" s="53" t="s">
        <v>92</v>
      </c>
      <c r="D3" s="53" t="s">
        <v>93</v>
      </c>
      <c r="E3" s="53" t="s">
        <v>94</v>
      </c>
    </row>
    <row r="4" spans="1:5">
      <c r="A4" s="1" t="s">
        <v>95</v>
      </c>
      <c r="B4" s="1" t="s">
        <v>424</v>
      </c>
      <c r="C4" s="7" t="s">
        <v>425</v>
      </c>
      <c r="D4" s="66" t="s">
        <v>426</v>
      </c>
      <c r="E4" s="1" t="s">
        <v>427</v>
      </c>
    </row>
    <row r="5" spans="1:5">
      <c r="A5" s="310" t="s">
        <v>100</v>
      </c>
      <c r="B5" s="358" t="s">
        <v>1724</v>
      </c>
      <c r="C5" s="147"/>
      <c r="D5" s="359" t="s">
        <v>1725</v>
      </c>
      <c r="E5" s="310" t="s">
        <v>1726</v>
      </c>
    </row>
    <row r="6" spans="1:5">
      <c r="A6" s="1" t="s">
        <v>104</v>
      </c>
      <c r="B6" s="1" t="s">
        <v>428</v>
      </c>
      <c r="C6" s="7" t="s">
        <v>429</v>
      </c>
      <c r="D6" s="66" t="s">
        <v>430</v>
      </c>
      <c r="E6" s="1" t="s">
        <v>431</v>
      </c>
    </row>
    <row r="7" spans="1:5">
      <c r="A7" s="1" t="s">
        <v>109</v>
      </c>
      <c r="B7" s="1" t="s">
        <v>432</v>
      </c>
      <c r="C7" s="7" t="s">
        <v>433</v>
      </c>
      <c r="D7" s="66" t="s">
        <v>434</v>
      </c>
      <c r="E7" s="1" t="s">
        <v>435</v>
      </c>
    </row>
    <row r="8" spans="1:5">
      <c r="C8" s="10"/>
    </row>
    <row r="9" spans="1:5">
      <c r="C9" s="10"/>
    </row>
    <row r="10" spans="1:5">
      <c r="A10" s="15" t="s">
        <v>115</v>
      </c>
      <c r="B10" s="15"/>
      <c r="C10" s="61"/>
      <c r="D10" s="15"/>
      <c r="E10" s="15"/>
    </row>
    <row r="11" spans="1:5">
      <c r="C11" s="10"/>
    </row>
    <row r="12" spans="1:5">
      <c r="A12" s="53" t="s">
        <v>90</v>
      </c>
      <c r="B12" s="53" t="s">
        <v>91</v>
      </c>
      <c r="C12" s="53" t="s">
        <v>92</v>
      </c>
      <c r="D12" s="53" t="s">
        <v>93</v>
      </c>
      <c r="E12" s="53" t="s">
        <v>94</v>
      </c>
    </row>
    <row r="13" spans="1:5">
      <c r="A13" s="310" t="s">
        <v>95</v>
      </c>
      <c r="B13" s="310" t="s">
        <v>1727</v>
      </c>
      <c r="C13" s="147"/>
      <c r="D13" s="311" t="s">
        <v>1728</v>
      </c>
      <c r="E13" s="310" t="s">
        <v>1729</v>
      </c>
    </row>
    <row r="14" spans="1:5">
      <c r="A14" s="1" t="s">
        <v>104</v>
      </c>
      <c r="B14" s="1" t="s">
        <v>437</v>
      </c>
      <c r="C14" s="7" t="s">
        <v>438</v>
      </c>
      <c r="D14" s="66" t="s">
        <v>439</v>
      </c>
      <c r="E14" s="1" t="s">
        <v>123</v>
      </c>
    </row>
    <row r="15" spans="1:5">
      <c r="A15" s="1" t="s">
        <v>109</v>
      </c>
      <c r="B15" s="1" t="s">
        <v>440</v>
      </c>
      <c r="C15" s="7" t="s">
        <v>441</v>
      </c>
      <c r="D15" s="66" t="s">
        <v>442</v>
      </c>
      <c r="E15" s="1" t="s">
        <v>443</v>
      </c>
    </row>
  </sheetData>
  <conditionalFormatting sqref="B5">
    <cfRule type="duplicateValues" dxfId="0" priority="1"/>
  </conditionalFormatting>
  <hyperlinks>
    <hyperlink ref="D6" r:id="rId1" xr:uid="{00000000-0004-0000-0B00-000000000000}"/>
    <hyperlink ref="D4" r:id="rId2" xr:uid="{00000000-0004-0000-0B00-000001000000}"/>
    <hyperlink ref="D7" r:id="rId3" xr:uid="{00000000-0004-0000-0B00-000002000000}"/>
    <hyperlink ref="D13" r:id="rId4" xr:uid="{00000000-0004-0000-0B00-000003000000}"/>
    <hyperlink ref="D14" r:id="rId5" xr:uid="{00000000-0004-0000-0B00-000004000000}"/>
    <hyperlink ref="D15" r:id="rId6" xr:uid="{00000000-0004-0000-0B00-000005000000}"/>
    <hyperlink ref="D5" r:id="rId7" xr:uid="{00000000-0004-0000-0B00-000006000000}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E12"/>
  <sheetViews>
    <sheetView workbookViewId="0">
      <selection activeCell="B12" sqref="B12"/>
    </sheetView>
  </sheetViews>
  <sheetFormatPr defaultRowHeight="15"/>
  <cols>
    <col min="1" max="1" width="17.140625" customWidth="1"/>
    <col min="2" max="2" width="23.42578125" bestFit="1" customWidth="1"/>
    <col min="3" max="3" width="10" bestFit="1" customWidth="1"/>
    <col min="4" max="4" width="26.85546875" bestFit="1" customWidth="1"/>
    <col min="5" max="5" width="15.85546875" bestFit="1" customWidth="1"/>
  </cols>
  <sheetData>
    <row r="1" spans="1:5">
      <c r="A1" s="92" t="s">
        <v>90</v>
      </c>
      <c r="B1" s="92" t="s">
        <v>91</v>
      </c>
      <c r="C1" s="92" t="s">
        <v>92</v>
      </c>
      <c r="D1" s="92" t="s">
        <v>93</v>
      </c>
      <c r="E1" s="92" t="s">
        <v>94</v>
      </c>
    </row>
    <row r="2" spans="1:5">
      <c r="A2" s="91" t="s">
        <v>95</v>
      </c>
      <c r="B2" s="85" t="s">
        <v>504</v>
      </c>
      <c r="C2" s="93" t="s">
        <v>505</v>
      </c>
      <c r="D2" s="66" t="s">
        <v>506</v>
      </c>
      <c r="E2" s="91" t="s">
        <v>237</v>
      </c>
    </row>
    <row r="3" spans="1:5">
      <c r="A3" s="91" t="s">
        <v>100</v>
      </c>
      <c r="B3" s="91" t="s">
        <v>507</v>
      </c>
      <c r="C3" s="91" t="s">
        <v>508</v>
      </c>
      <c r="D3" s="66" t="s">
        <v>509</v>
      </c>
      <c r="E3" s="91" t="s">
        <v>237</v>
      </c>
    </row>
    <row r="4" spans="1:5">
      <c r="A4" s="91" t="s">
        <v>104</v>
      </c>
      <c r="B4" s="91" t="s">
        <v>510</v>
      </c>
      <c r="C4" s="91" t="s">
        <v>511</v>
      </c>
      <c r="D4" s="66" t="s">
        <v>512</v>
      </c>
      <c r="E4" s="91" t="s">
        <v>219</v>
      </c>
    </row>
    <row r="5" spans="1:5">
      <c r="A5" s="91" t="s">
        <v>109</v>
      </c>
      <c r="B5" s="91" t="s">
        <v>513</v>
      </c>
      <c r="C5" s="91" t="s">
        <v>514</v>
      </c>
      <c r="D5" s="66" t="s">
        <v>515</v>
      </c>
      <c r="E5" s="91" t="s">
        <v>230</v>
      </c>
    </row>
    <row r="6" spans="1:5">
      <c r="A6" s="85"/>
      <c r="B6" s="85"/>
      <c r="C6" s="85"/>
      <c r="D6" s="85"/>
      <c r="E6" s="85"/>
    </row>
    <row r="7" spans="1:5">
      <c r="A7" s="85" t="s">
        <v>208</v>
      </c>
      <c r="B7" s="85"/>
      <c r="C7" s="85"/>
      <c r="D7" s="85"/>
      <c r="E7" s="85"/>
    </row>
    <row r="8" spans="1:5">
      <c r="A8" s="85"/>
      <c r="B8" s="85"/>
      <c r="C8" s="85"/>
      <c r="D8" s="85"/>
      <c r="E8" s="85"/>
    </row>
    <row r="9" spans="1:5">
      <c r="A9" s="92" t="s">
        <v>90</v>
      </c>
      <c r="B9" s="92" t="s">
        <v>91</v>
      </c>
      <c r="C9" s="92" t="s">
        <v>92</v>
      </c>
      <c r="D9" s="92" t="s">
        <v>93</v>
      </c>
      <c r="E9" s="92" t="s">
        <v>94</v>
      </c>
    </row>
    <row r="10" spans="1:5">
      <c r="A10" s="91" t="s">
        <v>95</v>
      </c>
      <c r="B10" s="91" t="s">
        <v>516</v>
      </c>
      <c r="C10" s="91" t="s">
        <v>517</v>
      </c>
      <c r="D10" s="66" t="s">
        <v>518</v>
      </c>
      <c r="E10" s="91" t="s">
        <v>237</v>
      </c>
    </row>
    <row r="11" spans="1:5">
      <c r="A11" s="91" t="s">
        <v>104</v>
      </c>
      <c r="B11" s="91" t="s">
        <v>519</v>
      </c>
      <c r="C11" s="91" t="s">
        <v>520</v>
      </c>
      <c r="D11" s="66" t="s">
        <v>521</v>
      </c>
      <c r="E11" s="91" t="s">
        <v>219</v>
      </c>
    </row>
    <row r="12" spans="1:5">
      <c r="A12" s="91" t="s">
        <v>109</v>
      </c>
      <c r="B12" s="91" t="s">
        <v>522</v>
      </c>
      <c r="C12" s="91" t="s">
        <v>514</v>
      </c>
      <c r="D12" s="66" t="s">
        <v>523</v>
      </c>
      <c r="E12" s="91" t="s">
        <v>230</v>
      </c>
    </row>
  </sheetData>
  <hyperlinks>
    <hyperlink ref="D2" r:id="rId1" xr:uid="{00000000-0004-0000-0C00-000000000000}"/>
    <hyperlink ref="D10" r:id="rId2" xr:uid="{00000000-0004-0000-0C00-000001000000}"/>
    <hyperlink ref="D11" r:id="rId3" xr:uid="{00000000-0004-0000-0C00-000002000000}"/>
    <hyperlink ref="D5" r:id="rId4" xr:uid="{00000000-0004-0000-0C00-000003000000}"/>
    <hyperlink ref="D12" r:id="rId5" xr:uid="{00000000-0004-0000-0C00-000004000000}"/>
    <hyperlink ref="D4" r:id="rId6" xr:uid="{00000000-0004-0000-0C00-000005000000}"/>
    <hyperlink ref="D3" r:id="rId7" xr:uid="{00000000-0004-0000-0C00-000006000000}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E15"/>
  <sheetViews>
    <sheetView workbookViewId="0">
      <selection activeCell="B8" sqref="B8"/>
    </sheetView>
  </sheetViews>
  <sheetFormatPr defaultColWidth="9.140625" defaultRowHeight="15"/>
  <cols>
    <col min="1" max="1" width="18.140625" style="85" customWidth="1"/>
    <col min="2" max="2" width="26.85546875" style="85" bestFit="1" customWidth="1"/>
    <col min="3" max="3" width="10.28515625" style="85" bestFit="1" customWidth="1"/>
    <col min="4" max="4" width="32.85546875" style="85" customWidth="1"/>
    <col min="5" max="5" width="44.5703125" style="85" customWidth="1"/>
    <col min="6" max="16384" width="9.140625" style="85"/>
  </cols>
  <sheetData>
    <row r="1" spans="1:5">
      <c r="A1" s="100" t="s">
        <v>587</v>
      </c>
      <c r="B1" s="100"/>
      <c r="C1" s="100"/>
      <c r="D1" s="100"/>
      <c r="E1" s="100"/>
    </row>
    <row r="3" spans="1:5">
      <c r="A3" s="101" t="s">
        <v>129</v>
      </c>
      <c r="B3" s="101" t="s">
        <v>130</v>
      </c>
      <c r="C3" s="101" t="s">
        <v>92</v>
      </c>
      <c r="D3" s="101" t="s">
        <v>131</v>
      </c>
      <c r="E3" s="101" t="s">
        <v>132</v>
      </c>
    </row>
    <row r="4" spans="1:5">
      <c r="A4" s="102" t="s">
        <v>404</v>
      </c>
      <c r="B4" s="102" t="s">
        <v>670</v>
      </c>
      <c r="C4" s="101" t="s">
        <v>671</v>
      </c>
      <c r="D4" s="66" t="s">
        <v>672</v>
      </c>
      <c r="E4" s="102" t="s">
        <v>673</v>
      </c>
    </row>
    <row r="5" spans="1:5">
      <c r="A5" s="102" t="s">
        <v>408</v>
      </c>
      <c r="B5" s="102" t="s">
        <v>674</v>
      </c>
      <c r="C5" s="101" t="s">
        <v>675</v>
      </c>
      <c r="D5" s="66" t="s">
        <v>676</v>
      </c>
      <c r="E5" s="102" t="s">
        <v>677</v>
      </c>
    </row>
    <row r="6" spans="1:5">
      <c r="A6" s="102" t="s">
        <v>411</v>
      </c>
      <c r="B6" s="102" t="s">
        <v>678</v>
      </c>
      <c r="C6" s="101" t="s">
        <v>679</v>
      </c>
      <c r="D6" s="89" t="s">
        <v>680</v>
      </c>
      <c r="E6" s="102" t="s">
        <v>681</v>
      </c>
    </row>
    <row r="7" spans="1:5">
      <c r="A7" s="102" t="s">
        <v>415</v>
      </c>
      <c r="B7" s="360" t="s">
        <v>1730</v>
      </c>
      <c r="C7" s="101" t="s">
        <v>682</v>
      </c>
      <c r="D7" s="89" t="s">
        <v>683</v>
      </c>
      <c r="E7" s="102" t="s">
        <v>113</v>
      </c>
    </row>
    <row r="10" spans="1:5">
      <c r="A10" s="100" t="s">
        <v>603</v>
      </c>
      <c r="B10" s="100"/>
      <c r="C10" s="100"/>
      <c r="D10" s="100"/>
      <c r="E10" s="100"/>
    </row>
    <row r="11" spans="1:5">
      <c r="A11" s="101" t="s">
        <v>129</v>
      </c>
      <c r="B11" s="101" t="s">
        <v>130</v>
      </c>
      <c r="C11" s="101" t="s">
        <v>92</v>
      </c>
      <c r="D11" s="101" t="s">
        <v>131</v>
      </c>
      <c r="E11" s="101" t="s">
        <v>132</v>
      </c>
    </row>
    <row r="12" spans="1:5">
      <c r="A12" s="102" t="s">
        <v>404</v>
      </c>
      <c r="B12" s="102" t="s">
        <v>684</v>
      </c>
      <c r="C12" s="101" t="s">
        <v>685</v>
      </c>
      <c r="D12" s="66" t="s">
        <v>686</v>
      </c>
      <c r="E12" s="102" t="s">
        <v>687</v>
      </c>
    </row>
    <row r="13" spans="1:5" hidden="1">
      <c r="A13" s="102" t="s">
        <v>408</v>
      </c>
      <c r="B13" s="102" t="s">
        <v>688</v>
      </c>
      <c r="C13" s="101" t="s">
        <v>689</v>
      </c>
      <c r="D13" s="66" t="s">
        <v>690</v>
      </c>
      <c r="E13" s="102" t="s">
        <v>638</v>
      </c>
    </row>
    <row r="14" spans="1:5">
      <c r="A14" s="102" t="s">
        <v>411</v>
      </c>
      <c r="B14" s="102" t="s">
        <v>691</v>
      </c>
      <c r="C14" s="101" t="s">
        <v>692</v>
      </c>
      <c r="D14" s="89" t="s">
        <v>693</v>
      </c>
      <c r="E14" s="102" t="s">
        <v>694</v>
      </c>
    </row>
    <row r="15" spans="1:5">
      <c r="A15" s="102" t="s">
        <v>415</v>
      </c>
      <c r="B15" s="102" t="s">
        <v>695</v>
      </c>
      <c r="C15" s="101" t="s">
        <v>696</v>
      </c>
      <c r="D15" s="89" t="s">
        <v>697</v>
      </c>
      <c r="E15" s="102" t="s">
        <v>698</v>
      </c>
    </row>
  </sheetData>
  <hyperlinks>
    <hyperlink ref="D4" r:id="rId1" xr:uid="{00000000-0004-0000-0D00-000000000000}"/>
    <hyperlink ref="D5" r:id="rId2" xr:uid="{00000000-0004-0000-0D00-000001000000}"/>
    <hyperlink ref="D12" r:id="rId3" xr:uid="{00000000-0004-0000-0D00-000002000000}"/>
    <hyperlink ref="D6" r:id="rId4" xr:uid="{00000000-0004-0000-0D00-000003000000}"/>
    <hyperlink ref="D7" r:id="rId5" xr:uid="{00000000-0004-0000-0D00-000004000000}"/>
    <hyperlink ref="D13" r:id="rId6" xr:uid="{00000000-0004-0000-0D00-000005000000}"/>
    <hyperlink ref="D14" r:id="rId7" xr:uid="{00000000-0004-0000-0D00-000006000000}"/>
    <hyperlink ref="D15" r:id="rId8" xr:uid="{00000000-0004-0000-0D00-000007000000}"/>
  </hyperlink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E16"/>
  <sheetViews>
    <sheetView zoomScale="85" zoomScaleNormal="85" workbookViewId="0">
      <selection activeCell="A15" sqref="A15:XFD15"/>
    </sheetView>
  </sheetViews>
  <sheetFormatPr defaultRowHeight="15"/>
  <cols>
    <col min="1" max="1" width="20.85546875" customWidth="1"/>
    <col min="2" max="2" width="23" bestFit="1" customWidth="1"/>
    <col min="3" max="3" width="10.140625" bestFit="1" customWidth="1"/>
    <col min="4" max="4" width="34" customWidth="1"/>
    <col min="5" max="5" width="31.42578125" bestFit="1" customWidth="1"/>
  </cols>
  <sheetData>
    <row r="1" spans="1:5">
      <c r="A1" s="125" t="s">
        <v>195</v>
      </c>
      <c r="B1" s="125"/>
      <c r="C1" s="126"/>
      <c r="D1" s="125"/>
      <c r="E1" s="125"/>
    </row>
    <row r="3" spans="1:5">
      <c r="A3" s="127" t="s">
        <v>90</v>
      </c>
      <c r="B3" s="127" t="s">
        <v>91</v>
      </c>
      <c r="C3" s="127" t="s">
        <v>92</v>
      </c>
      <c r="D3" s="127" t="s">
        <v>93</v>
      </c>
      <c r="E3" s="127" t="s">
        <v>94</v>
      </c>
    </row>
    <row r="4" spans="1:5" ht="30">
      <c r="A4" s="128" t="s">
        <v>95</v>
      </c>
      <c r="B4" s="128" t="s">
        <v>726</v>
      </c>
      <c r="C4" s="127" t="s">
        <v>727</v>
      </c>
      <c r="D4" s="129" t="s">
        <v>728</v>
      </c>
      <c r="E4" s="128" t="s">
        <v>729</v>
      </c>
    </row>
    <row r="5" spans="1:5" ht="30">
      <c r="A5" s="128" t="s">
        <v>100</v>
      </c>
      <c r="B5" s="128" t="s">
        <v>730</v>
      </c>
      <c r="C5" s="127" t="s">
        <v>731</v>
      </c>
      <c r="D5" s="129" t="s">
        <v>732</v>
      </c>
      <c r="E5" s="128" t="s">
        <v>733</v>
      </c>
    </row>
    <row r="6" spans="1:5" ht="30">
      <c r="A6" s="128" t="s">
        <v>104</v>
      </c>
      <c r="B6" s="128" t="s">
        <v>734</v>
      </c>
      <c r="C6" s="127" t="s">
        <v>735</v>
      </c>
      <c r="D6" s="130" t="s">
        <v>736</v>
      </c>
      <c r="E6" s="128" t="s">
        <v>737</v>
      </c>
    </row>
    <row r="7" spans="1:5" ht="30">
      <c r="A7" s="128" t="s">
        <v>109</v>
      </c>
      <c r="B7" s="128" t="s">
        <v>738</v>
      </c>
      <c r="C7" s="127" t="s">
        <v>739</v>
      </c>
      <c r="D7" s="129" t="s">
        <v>740</v>
      </c>
      <c r="E7" s="128" t="s">
        <v>545</v>
      </c>
    </row>
    <row r="8" spans="1:5">
      <c r="A8" s="125"/>
      <c r="B8" s="125"/>
      <c r="C8" s="126"/>
      <c r="D8" s="125"/>
      <c r="E8" s="125"/>
    </row>
    <row r="9" spans="1:5">
      <c r="A9" s="125"/>
      <c r="B9" s="125"/>
      <c r="C9" s="126"/>
      <c r="D9" s="125"/>
      <c r="E9" s="125"/>
    </row>
    <row r="10" spans="1:5">
      <c r="A10" s="125" t="s">
        <v>115</v>
      </c>
      <c r="B10" s="125"/>
      <c r="C10" s="126"/>
      <c r="D10" s="125"/>
      <c r="E10" s="125"/>
    </row>
    <row r="11" spans="1:5">
      <c r="A11" s="125"/>
      <c r="B11" s="125"/>
      <c r="C11" s="126"/>
      <c r="D11" s="125"/>
      <c r="E11" s="125"/>
    </row>
    <row r="12" spans="1:5">
      <c r="A12" s="127" t="s">
        <v>90</v>
      </c>
      <c r="B12" s="127" t="s">
        <v>91</v>
      </c>
      <c r="C12" s="127" t="s">
        <v>92</v>
      </c>
      <c r="D12" s="127" t="s">
        <v>93</v>
      </c>
      <c r="E12" s="127" t="s">
        <v>94</v>
      </c>
    </row>
    <row r="13" spans="1:5" ht="30">
      <c r="A13" s="128" t="s">
        <v>95</v>
      </c>
      <c r="B13" s="128" t="s">
        <v>741</v>
      </c>
      <c r="C13" s="127" t="s">
        <v>742</v>
      </c>
      <c r="D13" s="129" t="s">
        <v>743</v>
      </c>
      <c r="E13" s="128" t="s">
        <v>744</v>
      </c>
    </row>
    <row r="14" spans="1:5" ht="30" hidden="1">
      <c r="A14" s="128" t="s">
        <v>100</v>
      </c>
      <c r="B14" s="128" t="s">
        <v>745</v>
      </c>
      <c r="C14" s="127" t="s">
        <v>746</v>
      </c>
      <c r="D14" s="129" t="s">
        <v>747</v>
      </c>
      <c r="E14" s="128" t="s">
        <v>748</v>
      </c>
    </row>
    <row r="15" spans="1:5" s="297" customFormat="1">
      <c r="A15" s="375" t="s">
        <v>104</v>
      </c>
      <c r="B15" s="375" t="s">
        <v>1757</v>
      </c>
      <c r="C15" s="376"/>
      <c r="D15" s="377" t="s">
        <v>1758</v>
      </c>
      <c r="E15" s="375" t="s">
        <v>546</v>
      </c>
    </row>
    <row r="16" spans="1:5" ht="30">
      <c r="A16" s="128" t="s">
        <v>109</v>
      </c>
      <c r="B16" s="128" t="s">
        <v>749</v>
      </c>
      <c r="C16" s="127" t="s">
        <v>750</v>
      </c>
      <c r="D16" s="129" t="s">
        <v>751</v>
      </c>
      <c r="E16" s="128" t="s">
        <v>547</v>
      </c>
    </row>
  </sheetData>
  <hyperlinks>
    <hyperlink ref="D14" r:id="rId1" display="siti.nurul2@pln.co.id_x000a_" xr:uid="{00000000-0004-0000-0E00-000000000000}"/>
    <hyperlink ref="D16" r:id="rId2" display="isral@pln.co.id_x000a_" xr:uid="{00000000-0004-0000-0E00-000001000000}"/>
    <hyperlink ref="D15" r:id="rId3" xr:uid="{00000000-0004-0000-0E00-000002000000}"/>
    <hyperlink ref="D13" r:id="rId4" display="berkat.laksana@pln.co.id" xr:uid="{00000000-0004-0000-0E00-000003000000}"/>
    <hyperlink ref="D7" r:id="rId5" display="ERWINMIRZA@PLN.CO.ID_x000a_" xr:uid="{00000000-0004-0000-0E00-000004000000}"/>
  </hyperlink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E12"/>
  <sheetViews>
    <sheetView workbookViewId="0">
      <selection activeCell="D19" sqref="D19"/>
    </sheetView>
  </sheetViews>
  <sheetFormatPr defaultColWidth="9.140625" defaultRowHeight="15"/>
  <cols>
    <col min="1" max="1" width="18.42578125" style="227" customWidth="1"/>
    <col min="2" max="2" width="25.7109375" style="227" bestFit="1" customWidth="1"/>
    <col min="3" max="3" width="11" style="227" bestFit="1" customWidth="1"/>
    <col min="4" max="4" width="29.28515625" style="227" bestFit="1" customWidth="1"/>
    <col min="5" max="5" width="42.28515625" style="227" bestFit="1" customWidth="1"/>
    <col min="6" max="16384" width="9.140625" style="227"/>
  </cols>
  <sheetData>
    <row r="1" spans="1:5">
      <c r="A1" s="228" t="s">
        <v>1399</v>
      </c>
      <c r="B1" s="228"/>
      <c r="C1" s="228"/>
      <c r="D1" s="228"/>
      <c r="E1" s="228"/>
    </row>
    <row r="2" spans="1:5">
      <c r="A2" s="230" t="s">
        <v>90</v>
      </c>
      <c r="B2" s="230" t="s">
        <v>91</v>
      </c>
      <c r="C2" s="230" t="s">
        <v>1138</v>
      </c>
      <c r="D2" s="230" t="s">
        <v>93</v>
      </c>
      <c r="E2" s="230" t="s">
        <v>94</v>
      </c>
    </row>
    <row r="3" spans="1:5">
      <c r="A3" s="91" t="s">
        <v>95</v>
      </c>
      <c r="B3" s="91" t="s">
        <v>1400</v>
      </c>
      <c r="C3" s="91" t="s">
        <v>1401</v>
      </c>
      <c r="D3" s="261" t="s">
        <v>1402</v>
      </c>
      <c r="E3" s="91" t="s">
        <v>1403</v>
      </c>
    </row>
    <row r="4" spans="1:5">
      <c r="A4" s="91" t="s">
        <v>100</v>
      </c>
      <c r="B4" s="91" t="s">
        <v>1404</v>
      </c>
      <c r="C4" s="91" t="s">
        <v>1405</v>
      </c>
      <c r="D4" s="261" t="s">
        <v>1406</v>
      </c>
      <c r="E4" s="91" t="s">
        <v>1403</v>
      </c>
    </row>
    <row r="5" spans="1:5">
      <c r="A5" s="91" t="s">
        <v>104</v>
      </c>
      <c r="B5" s="91" t="s">
        <v>1407</v>
      </c>
      <c r="C5" s="261" t="s">
        <v>1408</v>
      </c>
      <c r="D5" s="261" t="s">
        <v>1409</v>
      </c>
      <c r="E5" s="91" t="s">
        <v>1410</v>
      </c>
    </row>
    <row r="6" spans="1:5">
      <c r="A6" s="318" t="s">
        <v>109</v>
      </c>
      <c r="B6" s="318" t="s">
        <v>1411</v>
      </c>
      <c r="C6" s="318" t="s">
        <v>1412</v>
      </c>
      <c r="D6" s="325" t="s">
        <v>1413</v>
      </c>
      <c r="E6" s="318" t="s">
        <v>1414</v>
      </c>
    </row>
    <row r="8" spans="1:5">
      <c r="A8" s="228" t="s">
        <v>1415</v>
      </c>
      <c r="B8" s="228"/>
      <c r="C8" s="228"/>
      <c r="D8" s="228"/>
      <c r="E8" s="228"/>
    </row>
    <row r="9" spans="1:5">
      <c r="A9" s="230" t="s">
        <v>90</v>
      </c>
      <c r="B9" s="230" t="s">
        <v>91</v>
      </c>
      <c r="C9" s="230" t="s">
        <v>1138</v>
      </c>
      <c r="D9" s="230" t="s">
        <v>93</v>
      </c>
      <c r="E9" s="230" t="s">
        <v>94</v>
      </c>
    </row>
    <row r="10" spans="1:5">
      <c r="A10" s="91" t="s">
        <v>95</v>
      </c>
      <c r="B10" s="91" t="s">
        <v>1416</v>
      </c>
      <c r="C10" s="91" t="s">
        <v>1417</v>
      </c>
      <c r="D10" s="261" t="s">
        <v>1418</v>
      </c>
      <c r="E10" s="91" t="s">
        <v>1419</v>
      </c>
    </row>
    <row r="11" spans="1:5">
      <c r="A11" s="91" t="s">
        <v>104</v>
      </c>
      <c r="B11" s="91" t="s">
        <v>1407</v>
      </c>
      <c r="C11" s="261" t="s">
        <v>1408</v>
      </c>
      <c r="D11" s="261" t="s">
        <v>1409</v>
      </c>
      <c r="E11" s="91" t="s">
        <v>1420</v>
      </c>
    </row>
    <row r="12" spans="1:5">
      <c r="A12" s="91" t="s">
        <v>109</v>
      </c>
      <c r="B12" s="91" t="s">
        <v>1411</v>
      </c>
      <c r="C12" s="91" t="s">
        <v>1412</v>
      </c>
      <c r="D12" s="261" t="s">
        <v>1413</v>
      </c>
      <c r="E12" s="91" t="s">
        <v>1414</v>
      </c>
    </row>
  </sheetData>
  <hyperlinks>
    <hyperlink ref="D11" r:id="rId1" xr:uid="{00000000-0004-0000-0F00-000000000000}"/>
    <hyperlink ref="D12" r:id="rId2" xr:uid="{00000000-0004-0000-0F00-000001000000}"/>
    <hyperlink ref="D4" r:id="rId3" xr:uid="{00000000-0004-0000-0F00-000002000000}"/>
    <hyperlink ref="D3" r:id="rId4" xr:uid="{00000000-0004-0000-0F00-000003000000}"/>
    <hyperlink ref="D10" r:id="rId5" xr:uid="{00000000-0004-0000-0F00-000004000000}"/>
    <hyperlink ref="D5" r:id="rId6" xr:uid="{00000000-0004-0000-0F00-000005000000}"/>
    <hyperlink ref="D6" r:id="rId7" xr:uid="{00000000-0004-0000-0F00-000006000000}"/>
  </hyperlink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E13"/>
  <sheetViews>
    <sheetView workbookViewId="0">
      <selection activeCell="A5" sqref="A5:E5"/>
    </sheetView>
  </sheetViews>
  <sheetFormatPr defaultRowHeight="15"/>
  <cols>
    <col min="1" max="1" width="21" customWidth="1"/>
    <col min="2" max="2" width="25.7109375" bestFit="1" customWidth="1"/>
    <col min="3" max="3" width="10" bestFit="1" customWidth="1"/>
    <col min="4" max="4" width="29.28515625" bestFit="1" customWidth="1"/>
    <col min="5" max="5" width="42.28515625" bestFit="1" customWidth="1"/>
  </cols>
  <sheetData>
    <row r="1" spans="1:5">
      <c r="A1" s="15" t="s">
        <v>114</v>
      </c>
      <c r="B1" s="15"/>
      <c r="C1" s="15"/>
      <c r="D1" s="15"/>
      <c r="E1" s="15"/>
    </row>
    <row r="2" spans="1:5">
      <c r="A2" s="12" t="s">
        <v>90</v>
      </c>
      <c r="B2" s="12" t="s">
        <v>91</v>
      </c>
      <c r="C2" s="12" t="s">
        <v>92</v>
      </c>
      <c r="D2" s="12" t="s">
        <v>93</v>
      </c>
      <c r="E2" s="12" t="s">
        <v>94</v>
      </c>
    </row>
    <row r="3" spans="1:5">
      <c r="A3" s="13" t="s">
        <v>95</v>
      </c>
      <c r="B3" s="13" t="s">
        <v>169</v>
      </c>
      <c r="C3" s="24">
        <v>891119562</v>
      </c>
      <c r="D3" s="14" t="s">
        <v>170</v>
      </c>
      <c r="E3" s="13" t="s">
        <v>171</v>
      </c>
    </row>
    <row r="4" spans="1:5">
      <c r="A4" s="13" t="s">
        <v>100</v>
      </c>
      <c r="B4" s="13" t="s">
        <v>172</v>
      </c>
      <c r="C4" s="13" t="s">
        <v>173</v>
      </c>
      <c r="D4" s="14" t="s">
        <v>193</v>
      </c>
      <c r="E4" s="13" t="s">
        <v>174</v>
      </c>
    </row>
    <row r="5" spans="1:5">
      <c r="A5" s="326" t="s">
        <v>104</v>
      </c>
      <c r="B5" s="326" t="s">
        <v>177</v>
      </c>
      <c r="C5" s="326" t="s">
        <v>175</v>
      </c>
      <c r="D5" s="327" t="s">
        <v>192</v>
      </c>
      <c r="E5" s="326" t="s">
        <v>176</v>
      </c>
    </row>
    <row r="6" spans="1:5">
      <c r="A6" s="13" t="s">
        <v>109</v>
      </c>
      <c r="B6" s="13" t="s">
        <v>178</v>
      </c>
      <c r="C6" s="13" t="s">
        <v>179</v>
      </c>
      <c r="D6" s="14" t="s">
        <v>191</v>
      </c>
      <c r="E6" s="13" t="s">
        <v>113</v>
      </c>
    </row>
    <row r="7" spans="1:5">
      <c r="A7" s="15"/>
      <c r="B7" s="15"/>
      <c r="C7" s="15"/>
      <c r="D7" s="15"/>
      <c r="E7" s="15"/>
    </row>
    <row r="8" spans="1:5">
      <c r="A8" s="15"/>
      <c r="B8" s="15"/>
      <c r="C8" s="15"/>
      <c r="D8" s="15"/>
      <c r="E8" s="15"/>
    </row>
    <row r="9" spans="1:5">
      <c r="A9" s="15" t="s">
        <v>115</v>
      </c>
      <c r="B9" s="15"/>
      <c r="C9" s="15"/>
      <c r="D9" s="15"/>
      <c r="E9" s="15"/>
    </row>
    <row r="10" spans="1:5">
      <c r="A10" s="12" t="s">
        <v>90</v>
      </c>
      <c r="B10" s="12" t="s">
        <v>91</v>
      </c>
      <c r="C10" s="12" t="s">
        <v>92</v>
      </c>
      <c r="D10" s="12" t="s">
        <v>93</v>
      </c>
      <c r="E10" s="12" t="s">
        <v>94</v>
      </c>
    </row>
    <row r="11" spans="1:5">
      <c r="A11" s="13" t="s">
        <v>95</v>
      </c>
      <c r="B11" s="13" t="s">
        <v>180</v>
      </c>
      <c r="C11" s="13" t="s">
        <v>181</v>
      </c>
      <c r="D11" s="14" t="s">
        <v>190</v>
      </c>
      <c r="E11" s="13" t="s">
        <v>182</v>
      </c>
    </row>
    <row r="12" spans="1:5">
      <c r="A12" s="13" t="s">
        <v>104</v>
      </c>
      <c r="B12" s="13" t="s">
        <v>183</v>
      </c>
      <c r="C12" s="13" t="s">
        <v>184</v>
      </c>
      <c r="D12" s="14" t="s">
        <v>185</v>
      </c>
      <c r="E12" s="13" t="s">
        <v>186</v>
      </c>
    </row>
    <row r="13" spans="1:5">
      <c r="A13" s="13" t="s">
        <v>109</v>
      </c>
      <c r="B13" s="13" t="s">
        <v>187</v>
      </c>
      <c r="C13" s="13" t="s">
        <v>188</v>
      </c>
      <c r="D13" s="14" t="s">
        <v>189</v>
      </c>
      <c r="E13" s="13" t="s">
        <v>194</v>
      </c>
    </row>
  </sheetData>
  <hyperlinks>
    <hyperlink ref="D12" r:id="rId1" xr:uid="{00000000-0004-0000-1000-000000000000}"/>
    <hyperlink ref="D13" r:id="rId2" xr:uid="{00000000-0004-0000-1000-000001000000}"/>
    <hyperlink ref="D11" r:id="rId3" xr:uid="{00000000-0004-0000-1000-000002000000}"/>
    <hyperlink ref="D6" r:id="rId4" xr:uid="{00000000-0004-0000-1000-000003000000}"/>
    <hyperlink ref="D5" r:id="rId5" xr:uid="{00000000-0004-0000-1000-000004000000}"/>
    <hyperlink ref="D4" r:id="rId6" xr:uid="{00000000-0004-0000-1000-000005000000}"/>
  </hyperlink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E14"/>
  <sheetViews>
    <sheetView workbookViewId="0">
      <selection activeCell="E13" sqref="E13"/>
    </sheetView>
  </sheetViews>
  <sheetFormatPr defaultColWidth="9.140625" defaultRowHeight="15"/>
  <cols>
    <col min="1" max="1" width="16" style="227" customWidth="1"/>
    <col min="2" max="2" width="24.28515625" style="227" bestFit="1" customWidth="1"/>
    <col min="3" max="3" width="12.5703125" style="227" bestFit="1" customWidth="1"/>
    <col min="4" max="4" width="25.7109375" style="227" bestFit="1" customWidth="1"/>
    <col min="5" max="5" width="21.7109375" style="227" bestFit="1" customWidth="1"/>
    <col min="6" max="16384" width="9.140625" style="227"/>
  </cols>
  <sheetData>
    <row r="1" spans="1:5" ht="15.75">
      <c r="A1" s="148" t="s">
        <v>114</v>
      </c>
    </row>
    <row r="3" spans="1:5" ht="15.75">
      <c r="A3" s="149" t="s">
        <v>90</v>
      </c>
      <c r="B3" s="149" t="s">
        <v>91</v>
      </c>
      <c r="C3" s="149" t="s">
        <v>92</v>
      </c>
      <c r="D3" s="149" t="s">
        <v>93</v>
      </c>
      <c r="E3" s="149" t="s">
        <v>94</v>
      </c>
    </row>
    <row r="4" spans="1:5">
      <c r="A4" s="150" t="s">
        <v>818</v>
      </c>
      <c r="B4" s="150" t="s">
        <v>1438</v>
      </c>
      <c r="C4" s="150" t="s">
        <v>1439</v>
      </c>
      <c r="D4" s="151" t="s">
        <v>1440</v>
      </c>
      <c r="E4" s="150" t="s">
        <v>1449</v>
      </c>
    </row>
    <row r="5" spans="1:5">
      <c r="A5" s="150" t="s">
        <v>823</v>
      </c>
      <c r="B5" s="150" t="s">
        <v>1441</v>
      </c>
      <c r="C5" s="150" t="s">
        <v>1442</v>
      </c>
      <c r="D5" s="151" t="s">
        <v>1443</v>
      </c>
      <c r="E5" s="150" t="s">
        <v>1448</v>
      </c>
    </row>
    <row r="6" spans="1:5">
      <c r="A6" s="150" t="s">
        <v>104</v>
      </c>
      <c r="B6" s="150" t="s">
        <v>1444</v>
      </c>
      <c r="C6" s="150" t="s">
        <v>1445</v>
      </c>
      <c r="D6" s="151" t="s">
        <v>1446</v>
      </c>
      <c r="E6" s="150" t="s">
        <v>1447</v>
      </c>
    </row>
    <row r="7" spans="1:5">
      <c r="A7" s="150" t="s">
        <v>109</v>
      </c>
      <c r="B7" s="150" t="s">
        <v>1450</v>
      </c>
      <c r="C7" s="150" t="s">
        <v>1451</v>
      </c>
      <c r="D7" s="151" t="s">
        <v>1452</v>
      </c>
      <c r="E7" s="150" t="s">
        <v>113</v>
      </c>
    </row>
    <row r="8" spans="1:5" ht="15.75">
      <c r="A8" s="152"/>
      <c r="B8" s="152"/>
      <c r="C8" s="152"/>
      <c r="D8" s="152"/>
      <c r="E8" s="152"/>
    </row>
    <row r="9" spans="1:5" ht="15.75">
      <c r="A9" s="148" t="s">
        <v>208</v>
      </c>
      <c r="B9" s="152"/>
      <c r="C9" s="152"/>
      <c r="D9" s="152"/>
      <c r="E9" s="152"/>
    </row>
    <row r="10" spans="1:5" ht="15.75">
      <c r="A10" s="152"/>
      <c r="B10" s="152"/>
      <c r="C10" s="152"/>
      <c r="D10" s="152"/>
      <c r="E10" s="152"/>
    </row>
    <row r="11" spans="1:5" ht="15.75">
      <c r="A11" s="149" t="s">
        <v>90</v>
      </c>
      <c r="B11" s="149" t="s">
        <v>91</v>
      </c>
      <c r="C11" s="149" t="s">
        <v>92</v>
      </c>
      <c r="D11" s="149" t="s">
        <v>93</v>
      </c>
      <c r="E11" s="149" t="s">
        <v>94</v>
      </c>
    </row>
    <row r="12" spans="1:5">
      <c r="A12" s="150" t="s">
        <v>818</v>
      </c>
      <c r="B12" s="150" t="s">
        <v>1453</v>
      </c>
      <c r="C12" s="150" t="s">
        <v>1454</v>
      </c>
      <c r="D12" s="151" t="s">
        <v>1455</v>
      </c>
      <c r="E12" s="150" t="s">
        <v>1456</v>
      </c>
    </row>
    <row r="13" spans="1:5">
      <c r="A13" s="150" t="s">
        <v>104</v>
      </c>
      <c r="B13" s="150" t="s">
        <v>1457</v>
      </c>
      <c r="C13" s="150" t="s">
        <v>1458</v>
      </c>
      <c r="D13" s="151" t="s">
        <v>1459</v>
      </c>
      <c r="E13" s="150" t="s">
        <v>123</v>
      </c>
    </row>
    <row r="14" spans="1:5">
      <c r="A14" s="150" t="s">
        <v>109</v>
      </c>
      <c r="B14" s="150" t="s">
        <v>1460</v>
      </c>
      <c r="C14" s="150" t="s">
        <v>1461</v>
      </c>
      <c r="D14" s="151" t="s">
        <v>1462</v>
      </c>
      <c r="E14" s="150" t="s">
        <v>127</v>
      </c>
    </row>
  </sheetData>
  <hyperlinks>
    <hyperlink ref="D13" r:id="rId1" xr:uid="{00000000-0004-0000-1100-000000000000}"/>
    <hyperlink ref="D4" r:id="rId2" xr:uid="{00000000-0004-0000-1100-000001000000}"/>
    <hyperlink ref="D5" r:id="rId3" xr:uid="{00000000-0004-0000-1100-000002000000}"/>
    <hyperlink ref="D6" r:id="rId4" xr:uid="{00000000-0004-0000-1100-000003000000}"/>
    <hyperlink ref="D7" r:id="rId5" xr:uid="{00000000-0004-0000-1100-000004000000}"/>
    <hyperlink ref="D12" r:id="rId6" xr:uid="{00000000-0004-0000-1100-000005000000}"/>
    <hyperlink ref="D14" r:id="rId7" xr:uid="{00000000-0004-0000-1100-000006000000}"/>
  </hyperlink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E14"/>
  <sheetViews>
    <sheetView workbookViewId="0"/>
  </sheetViews>
  <sheetFormatPr defaultRowHeight="15"/>
  <cols>
    <col min="1" max="1" width="16" customWidth="1"/>
    <col min="2" max="2" width="16.140625" bestFit="1" customWidth="1"/>
    <col min="3" max="3" width="12.5703125" bestFit="1" customWidth="1"/>
    <col min="4" max="4" width="25.7109375" bestFit="1" customWidth="1"/>
    <col min="5" max="5" width="21.7109375" bestFit="1" customWidth="1"/>
  </cols>
  <sheetData>
    <row r="1" spans="1:5" ht="15.75">
      <c r="A1" s="148" t="s">
        <v>114</v>
      </c>
      <c r="B1" s="134"/>
      <c r="C1" s="134"/>
      <c r="D1" s="134"/>
      <c r="E1" s="134"/>
    </row>
    <row r="2" spans="1:5">
      <c r="A2" s="134"/>
      <c r="B2" s="134"/>
      <c r="C2" s="134"/>
      <c r="D2" s="134"/>
      <c r="E2" s="134"/>
    </row>
    <row r="3" spans="1:5" ht="15.75">
      <c r="A3" s="149" t="s">
        <v>90</v>
      </c>
      <c r="B3" s="149" t="s">
        <v>91</v>
      </c>
      <c r="C3" s="149" t="s">
        <v>92</v>
      </c>
      <c r="D3" s="149" t="s">
        <v>93</v>
      </c>
      <c r="E3" s="149" t="s">
        <v>94</v>
      </c>
    </row>
    <row r="4" spans="1:5">
      <c r="A4" s="150" t="s">
        <v>818</v>
      </c>
      <c r="B4" s="150" t="s">
        <v>819</v>
      </c>
      <c r="C4" s="150" t="s">
        <v>820</v>
      </c>
      <c r="D4" s="151" t="s">
        <v>821</v>
      </c>
      <c r="E4" s="150" t="s">
        <v>822</v>
      </c>
    </row>
    <row r="5" spans="1:5">
      <c r="A5" s="150" t="s">
        <v>823</v>
      </c>
      <c r="B5" s="150" t="s">
        <v>824</v>
      </c>
      <c r="C5" s="150" t="s">
        <v>825</v>
      </c>
      <c r="D5" s="151" t="s">
        <v>826</v>
      </c>
      <c r="E5" s="150" t="s">
        <v>827</v>
      </c>
    </row>
    <row r="6" spans="1:5">
      <c r="A6" s="150" t="s">
        <v>104</v>
      </c>
      <c r="B6" s="150" t="s">
        <v>828</v>
      </c>
      <c r="C6" s="150" t="s">
        <v>829</v>
      </c>
      <c r="D6" s="151" t="s">
        <v>830</v>
      </c>
      <c r="E6" s="150" t="s">
        <v>286</v>
      </c>
    </row>
    <row r="7" spans="1:5">
      <c r="A7" s="150" t="s">
        <v>109</v>
      </c>
      <c r="B7" s="150" t="s">
        <v>831</v>
      </c>
      <c r="C7" s="150" t="s">
        <v>832</v>
      </c>
      <c r="D7" s="151" t="s">
        <v>833</v>
      </c>
      <c r="E7" s="150" t="s">
        <v>113</v>
      </c>
    </row>
    <row r="8" spans="1:5" ht="15.75">
      <c r="A8" s="152"/>
      <c r="B8" s="152"/>
      <c r="C8" s="152"/>
      <c r="D8" s="152"/>
      <c r="E8" s="152"/>
    </row>
    <row r="9" spans="1:5" ht="15.75">
      <c r="A9" s="148" t="s">
        <v>208</v>
      </c>
      <c r="B9" s="152"/>
      <c r="C9" s="152"/>
      <c r="D9" s="152"/>
      <c r="E9" s="152"/>
    </row>
    <row r="10" spans="1:5" ht="15.75">
      <c r="A10" s="152"/>
      <c r="B10" s="152"/>
      <c r="C10" s="152"/>
      <c r="D10" s="152"/>
      <c r="E10" s="152"/>
    </row>
    <row r="11" spans="1:5" ht="15.75">
      <c r="A11" s="149" t="s">
        <v>90</v>
      </c>
      <c r="B11" s="149" t="s">
        <v>91</v>
      </c>
      <c r="C11" s="149" t="s">
        <v>92</v>
      </c>
      <c r="D11" s="149" t="s">
        <v>93</v>
      </c>
      <c r="E11" s="149" t="s">
        <v>94</v>
      </c>
    </row>
    <row r="12" spans="1:5">
      <c r="A12" s="150" t="s">
        <v>818</v>
      </c>
      <c r="B12" s="150" t="s">
        <v>834</v>
      </c>
      <c r="C12" s="150" t="s">
        <v>835</v>
      </c>
      <c r="D12" s="151" t="s">
        <v>836</v>
      </c>
      <c r="E12" s="150" t="s">
        <v>837</v>
      </c>
    </row>
    <row r="13" spans="1:5">
      <c r="A13" s="150" t="s">
        <v>104</v>
      </c>
      <c r="B13" s="150" t="s">
        <v>838</v>
      </c>
      <c r="C13" s="150" t="s">
        <v>839</v>
      </c>
      <c r="D13" s="153" t="s">
        <v>840</v>
      </c>
      <c r="E13" s="150" t="s">
        <v>123</v>
      </c>
    </row>
    <row r="14" spans="1:5">
      <c r="A14" s="150" t="s">
        <v>109</v>
      </c>
      <c r="B14" s="150" t="s">
        <v>841</v>
      </c>
      <c r="C14" s="150" t="s">
        <v>842</v>
      </c>
      <c r="D14" s="151" t="s">
        <v>843</v>
      </c>
      <c r="E14" s="150" t="s">
        <v>127</v>
      </c>
    </row>
  </sheetData>
  <hyperlinks>
    <hyperlink ref="D13" r:id="rId1" xr:uid="{00000000-0004-0000-1200-000000000000}"/>
    <hyperlink ref="D4" r:id="rId2" xr:uid="{00000000-0004-0000-1200-000001000000}"/>
    <hyperlink ref="D5" r:id="rId3" xr:uid="{00000000-0004-0000-1200-000002000000}"/>
    <hyperlink ref="D6" r:id="rId4" xr:uid="{00000000-0004-0000-1200-000003000000}"/>
    <hyperlink ref="D7" r:id="rId5" xr:uid="{00000000-0004-0000-1200-000004000000}"/>
    <hyperlink ref="D12" r:id="rId6" xr:uid="{00000000-0004-0000-1200-000005000000}"/>
    <hyperlink ref="D14" r:id="rId7" xr:uid="{00000000-0004-0000-1200-000006000000}"/>
  </hyperlink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E14"/>
  <sheetViews>
    <sheetView zoomScaleNormal="100" workbookViewId="0">
      <selection activeCell="A7" sqref="A7:E7"/>
    </sheetView>
  </sheetViews>
  <sheetFormatPr defaultColWidth="9.140625" defaultRowHeight="15"/>
  <cols>
    <col min="1" max="1" width="16" style="227" customWidth="1"/>
    <col min="2" max="2" width="23.7109375" style="227" bestFit="1" customWidth="1"/>
    <col min="3" max="3" width="12.5703125" style="227" bestFit="1" customWidth="1"/>
    <col min="4" max="4" width="25.7109375" style="227" bestFit="1" customWidth="1"/>
    <col min="5" max="5" width="21.7109375" style="227" bestFit="1" customWidth="1"/>
    <col min="6" max="16384" width="9.140625" style="227"/>
  </cols>
  <sheetData>
    <row r="1" spans="1:5" ht="15.75">
      <c r="A1" s="148" t="s">
        <v>114</v>
      </c>
    </row>
    <row r="3" spans="1:5" ht="15.75">
      <c r="A3" s="149" t="s">
        <v>90</v>
      </c>
      <c r="B3" s="149" t="s">
        <v>91</v>
      </c>
      <c r="C3" s="149" t="s">
        <v>92</v>
      </c>
      <c r="D3" s="149" t="s">
        <v>93</v>
      </c>
      <c r="E3" s="149" t="s">
        <v>94</v>
      </c>
    </row>
    <row r="4" spans="1:5">
      <c r="A4" s="150" t="s">
        <v>818</v>
      </c>
      <c r="B4" s="150" t="s">
        <v>1330</v>
      </c>
      <c r="C4" s="150" t="s">
        <v>1331</v>
      </c>
      <c r="D4" s="151" t="s">
        <v>1332</v>
      </c>
      <c r="E4" s="150" t="s">
        <v>237</v>
      </c>
    </row>
    <row r="5" spans="1:5">
      <c r="A5" s="150" t="s">
        <v>823</v>
      </c>
      <c r="B5" s="150" t="s">
        <v>1333</v>
      </c>
      <c r="C5" s="150" t="s">
        <v>1334</v>
      </c>
      <c r="D5" s="151" t="s">
        <v>1335</v>
      </c>
      <c r="E5" s="150" t="s">
        <v>237</v>
      </c>
    </row>
    <row r="6" spans="1:5">
      <c r="A6" s="150" t="s">
        <v>104</v>
      </c>
      <c r="B6" s="150" t="s">
        <v>1336</v>
      </c>
      <c r="C6" s="150" t="s">
        <v>1337</v>
      </c>
      <c r="D6" s="151" t="s">
        <v>1338</v>
      </c>
      <c r="E6" s="150" t="s">
        <v>219</v>
      </c>
    </row>
    <row r="7" spans="1:5">
      <c r="A7" s="364" t="s">
        <v>109</v>
      </c>
      <c r="B7" s="364" t="s">
        <v>1339</v>
      </c>
      <c r="C7" s="364" t="s">
        <v>1340</v>
      </c>
      <c r="D7" s="365" t="s">
        <v>1341</v>
      </c>
      <c r="E7" s="364" t="s">
        <v>230</v>
      </c>
    </row>
    <row r="8" spans="1:5" ht="15.75">
      <c r="A8" s="152"/>
      <c r="B8" s="152"/>
      <c r="C8" s="152"/>
      <c r="D8" s="152"/>
      <c r="E8" s="152"/>
    </row>
    <row r="9" spans="1:5" ht="15.75">
      <c r="A9" s="148" t="s">
        <v>208</v>
      </c>
      <c r="B9" s="152"/>
      <c r="C9" s="152"/>
      <c r="D9" s="152"/>
      <c r="E9" s="152"/>
    </row>
    <row r="10" spans="1:5" ht="15.75">
      <c r="A10" s="152"/>
      <c r="B10" s="152"/>
      <c r="C10" s="152"/>
      <c r="D10" s="152"/>
      <c r="E10" s="152"/>
    </row>
    <row r="11" spans="1:5" ht="15.75">
      <c r="A11" s="149" t="s">
        <v>90</v>
      </c>
      <c r="B11" s="149" t="s">
        <v>91</v>
      </c>
      <c r="C11" s="149" t="s">
        <v>92</v>
      </c>
      <c r="D11" s="149" t="s">
        <v>93</v>
      </c>
      <c r="E11" s="149" t="s">
        <v>94</v>
      </c>
    </row>
    <row r="12" spans="1:5">
      <c r="A12" s="150" t="s">
        <v>818</v>
      </c>
      <c r="B12" s="150" t="s">
        <v>1342</v>
      </c>
      <c r="C12" s="150" t="s">
        <v>1343</v>
      </c>
      <c r="D12" s="151" t="s">
        <v>1344</v>
      </c>
      <c r="E12" s="150" t="s">
        <v>237</v>
      </c>
    </row>
    <row r="13" spans="1:5">
      <c r="A13" s="150" t="s">
        <v>104</v>
      </c>
      <c r="B13" s="150" t="s">
        <v>1345</v>
      </c>
      <c r="C13" s="150" t="s">
        <v>1346</v>
      </c>
      <c r="D13" s="151" t="s">
        <v>1347</v>
      </c>
      <c r="E13" s="150" t="s">
        <v>219</v>
      </c>
    </row>
    <row r="14" spans="1:5">
      <c r="A14" s="150" t="s">
        <v>109</v>
      </c>
      <c r="B14" s="150" t="s">
        <v>1348</v>
      </c>
      <c r="C14" s="150" t="s">
        <v>1349</v>
      </c>
      <c r="D14" s="151" t="s">
        <v>1350</v>
      </c>
      <c r="E14" s="150" t="s">
        <v>230</v>
      </c>
    </row>
  </sheetData>
  <hyperlinks>
    <hyperlink ref="D13" r:id="rId1" xr:uid="{00000000-0004-0000-1300-000000000000}"/>
    <hyperlink ref="D4" r:id="rId2" xr:uid="{00000000-0004-0000-1300-000001000000}"/>
    <hyperlink ref="D5" r:id="rId3" xr:uid="{00000000-0004-0000-1300-000002000000}"/>
    <hyperlink ref="D6" r:id="rId4" xr:uid="{00000000-0004-0000-1300-000003000000}"/>
    <hyperlink ref="D7" r:id="rId5" xr:uid="{00000000-0004-0000-1300-000004000000}"/>
    <hyperlink ref="D12" r:id="rId6" xr:uid="{00000000-0004-0000-1300-000005000000}"/>
    <hyperlink ref="D14" r:id="rId7" xr:uid="{00000000-0004-0000-1300-000006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K20"/>
  <sheetViews>
    <sheetView zoomScaleNormal="100" workbookViewId="0"/>
  </sheetViews>
  <sheetFormatPr defaultRowHeight="15"/>
  <cols>
    <col min="1" max="1" width="13.28515625" customWidth="1"/>
    <col min="2" max="2" width="24.85546875" bestFit="1" customWidth="1"/>
    <col min="3" max="3" width="10.28515625" bestFit="1" customWidth="1"/>
    <col min="4" max="4" width="32.85546875" bestFit="1" customWidth="1"/>
    <col min="5" max="5" width="47.28515625" bestFit="1" customWidth="1"/>
    <col min="7" max="7" width="12.5703125" customWidth="1"/>
    <col min="8" max="8" width="22" customWidth="1"/>
    <col min="9" max="9" width="13.140625" customWidth="1"/>
    <col min="10" max="10" width="15" customWidth="1"/>
    <col min="11" max="11" width="23.28515625" customWidth="1"/>
  </cols>
  <sheetData>
    <row r="1" spans="1:11" s="227" customFormat="1"/>
    <row r="2" spans="1:11" s="227" customFormat="1">
      <c r="A2" s="413" t="s">
        <v>1763</v>
      </c>
      <c r="B2" s="413"/>
      <c r="C2" s="413"/>
      <c r="D2" s="413"/>
      <c r="E2" s="413"/>
      <c r="G2" s="413" t="s">
        <v>1764</v>
      </c>
      <c r="H2" s="413"/>
      <c r="I2" s="413"/>
      <c r="J2" s="413"/>
      <c r="K2" s="413"/>
    </row>
    <row r="3" spans="1:11" s="227" customFormat="1">
      <c r="A3" s="233" t="s">
        <v>1765</v>
      </c>
      <c r="B3" s="386"/>
      <c r="C3" s="386"/>
      <c r="D3" s="386"/>
      <c r="E3" s="386"/>
      <c r="G3" s="233" t="s">
        <v>1765</v>
      </c>
      <c r="H3" s="386"/>
      <c r="I3" s="386"/>
      <c r="J3" s="386"/>
      <c r="K3" s="386"/>
    </row>
    <row r="4" spans="1:11" s="227" customFormat="1">
      <c r="A4" s="233" t="s">
        <v>1605</v>
      </c>
      <c r="B4" s="386"/>
      <c r="C4" s="386"/>
      <c r="D4" s="386"/>
      <c r="E4" s="386"/>
      <c r="G4" s="233" t="s">
        <v>1767</v>
      </c>
      <c r="H4" s="386"/>
      <c r="I4" s="386"/>
      <c r="J4" s="386"/>
      <c r="K4" s="386"/>
    </row>
    <row r="5" spans="1:11" s="227" customFormat="1">
      <c r="A5" s="233"/>
      <c r="B5" s="386"/>
      <c r="C5" s="386"/>
      <c r="D5" s="386"/>
      <c r="E5" s="386"/>
      <c r="G5" s="233"/>
      <c r="H5" s="386"/>
      <c r="I5" s="386"/>
      <c r="J5" s="386"/>
      <c r="K5" s="386"/>
    </row>
    <row r="6" spans="1:11" s="227" customFormat="1">
      <c r="A6" s="414" t="s">
        <v>195</v>
      </c>
      <c r="B6" s="414"/>
      <c r="C6" s="414"/>
      <c r="D6" s="414"/>
      <c r="E6" s="414"/>
      <c r="F6" s="414"/>
      <c r="G6" s="414"/>
      <c r="H6" s="414"/>
      <c r="I6" s="414"/>
      <c r="J6" s="414"/>
      <c r="K6" s="414"/>
    </row>
    <row r="8" spans="1:11">
      <c r="A8" s="143" t="s">
        <v>90</v>
      </c>
      <c r="B8" s="143" t="s">
        <v>91</v>
      </c>
      <c r="C8" s="143" t="s">
        <v>92</v>
      </c>
      <c r="D8" s="143" t="s">
        <v>93</v>
      </c>
      <c r="E8" s="143" t="s">
        <v>94</v>
      </c>
      <c r="G8" s="230" t="s">
        <v>90</v>
      </c>
      <c r="H8" s="230" t="s">
        <v>91</v>
      </c>
      <c r="I8" s="230" t="s">
        <v>92</v>
      </c>
      <c r="J8" s="230" t="s">
        <v>1382</v>
      </c>
      <c r="K8" s="230" t="s">
        <v>94</v>
      </c>
    </row>
    <row r="9" spans="1:11">
      <c r="A9" s="389" t="s">
        <v>95</v>
      </c>
      <c r="B9" s="389" t="s">
        <v>1695</v>
      </c>
      <c r="C9" s="390" t="s">
        <v>1696</v>
      </c>
      <c r="D9" s="391" t="s">
        <v>1697</v>
      </c>
      <c r="E9" s="392" t="s">
        <v>1698</v>
      </c>
      <c r="G9" s="387" t="s">
        <v>95</v>
      </c>
      <c r="H9" s="387"/>
      <c r="I9" s="388"/>
      <c r="J9" s="232"/>
      <c r="K9" s="387" t="s">
        <v>237</v>
      </c>
    </row>
    <row r="10" spans="1:11">
      <c r="A10" s="144" t="s">
        <v>100</v>
      </c>
      <c r="B10" s="144" t="s">
        <v>784</v>
      </c>
      <c r="C10" s="145" t="s">
        <v>785</v>
      </c>
      <c r="D10" s="142" t="s">
        <v>786</v>
      </c>
      <c r="E10" s="144" t="s">
        <v>326</v>
      </c>
      <c r="G10" s="387" t="s">
        <v>100</v>
      </c>
      <c r="H10" s="388"/>
      <c r="I10" s="388"/>
      <c r="J10" s="232"/>
      <c r="K10" s="387" t="s">
        <v>237</v>
      </c>
    </row>
    <row r="11" spans="1:11">
      <c r="A11" s="144" t="s">
        <v>104</v>
      </c>
      <c r="B11" s="144" t="s">
        <v>787</v>
      </c>
      <c r="C11" s="145" t="s">
        <v>788</v>
      </c>
      <c r="D11" s="146" t="s">
        <v>789</v>
      </c>
      <c r="E11" s="144" t="s">
        <v>790</v>
      </c>
      <c r="G11" s="387" t="s">
        <v>104</v>
      </c>
      <c r="H11" s="388"/>
      <c r="I11" s="388"/>
      <c r="J11" s="232"/>
      <c r="K11" s="387" t="s">
        <v>230</v>
      </c>
    </row>
    <row r="12" spans="1:11">
      <c r="A12" s="144" t="s">
        <v>109</v>
      </c>
      <c r="B12" s="144" t="s">
        <v>791</v>
      </c>
      <c r="C12" s="145" t="s">
        <v>792</v>
      </c>
      <c r="D12" s="146" t="s">
        <v>793</v>
      </c>
      <c r="E12" s="144" t="s">
        <v>113</v>
      </c>
      <c r="G12" s="387" t="s">
        <v>109</v>
      </c>
      <c r="H12" s="388"/>
      <c r="I12" s="388"/>
      <c r="J12" s="232"/>
      <c r="K12" s="387" t="s">
        <v>1768</v>
      </c>
    </row>
    <row r="15" spans="1:11">
      <c r="A15" s="414" t="s">
        <v>115</v>
      </c>
      <c r="B15" s="414"/>
      <c r="C15" s="414"/>
      <c r="D15" s="414"/>
      <c r="E15" s="414"/>
      <c r="F15" s="414"/>
      <c r="G15" s="414"/>
      <c r="H15" s="414"/>
      <c r="I15" s="414"/>
      <c r="J15" s="414"/>
      <c r="K15" s="414"/>
    </row>
    <row r="17" spans="1:11">
      <c r="A17" s="143" t="s">
        <v>90</v>
      </c>
      <c r="B17" s="143" t="s">
        <v>91</v>
      </c>
      <c r="C17" s="143" t="s">
        <v>92</v>
      </c>
      <c r="D17" s="143" t="s">
        <v>93</v>
      </c>
      <c r="E17" s="143" t="s">
        <v>94</v>
      </c>
      <c r="G17" s="230" t="s">
        <v>90</v>
      </c>
      <c r="H17" s="230" t="s">
        <v>91</v>
      </c>
      <c r="I17" s="230" t="s">
        <v>92</v>
      </c>
      <c r="J17" s="230" t="s">
        <v>93</v>
      </c>
      <c r="K17" s="231" t="s">
        <v>94</v>
      </c>
    </row>
    <row r="18" spans="1:11">
      <c r="A18" s="144" t="s">
        <v>95</v>
      </c>
      <c r="B18" s="144" t="s">
        <v>794</v>
      </c>
      <c r="C18" s="145" t="s">
        <v>795</v>
      </c>
      <c r="D18" s="146" t="s">
        <v>796</v>
      </c>
      <c r="E18" s="144" t="s">
        <v>341</v>
      </c>
      <c r="G18" s="387" t="s">
        <v>95</v>
      </c>
      <c r="H18" s="388"/>
      <c r="I18" s="388"/>
      <c r="J18" s="238"/>
      <c r="K18" s="387" t="s">
        <v>237</v>
      </c>
    </row>
    <row r="19" spans="1:11">
      <c r="A19" s="144" t="s">
        <v>104</v>
      </c>
      <c r="B19" s="144" t="s">
        <v>797</v>
      </c>
      <c r="C19" s="145" t="s">
        <v>798</v>
      </c>
      <c r="D19" s="146" t="s">
        <v>799</v>
      </c>
      <c r="E19" s="144" t="s">
        <v>333</v>
      </c>
      <c r="G19" s="387" t="s">
        <v>104</v>
      </c>
      <c r="H19" s="388"/>
      <c r="I19" s="388"/>
      <c r="J19" s="238"/>
      <c r="K19" s="387" t="s">
        <v>230</v>
      </c>
    </row>
    <row r="20" spans="1:11">
      <c r="A20" s="144" t="s">
        <v>109</v>
      </c>
      <c r="B20" s="144" t="s">
        <v>800</v>
      </c>
      <c r="C20" s="145" t="s">
        <v>801</v>
      </c>
      <c r="D20" s="146" t="s">
        <v>802</v>
      </c>
      <c r="E20" s="144" t="s">
        <v>337</v>
      </c>
      <c r="G20" s="387" t="s">
        <v>109</v>
      </c>
      <c r="H20" s="388"/>
      <c r="I20" s="388"/>
      <c r="J20" s="238"/>
      <c r="K20" s="387" t="s">
        <v>1768</v>
      </c>
    </row>
  </sheetData>
  <mergeCells count="4">
    <mergeCell ref="A2:E2"/>
    <mergeCell ref="G2:K2"/>
    <mergeCell ref="A6:K6"/>
    <mergeCell ref="A15:K15"/>
  </mergeCells>
  <hyperlinks>
    <hyperlink ref="D11" r:id="rId1" display="gusthamadz@gmail.com " xr:uid="{00000000-0004-0000-0100-000000000000}"/>
    <hyperlink ref="D9" r:id="rId2" xr:uid="{00000000-0004-0000-0100-000001000000}"/>
    <hyperlink ref="D12" r:id="rId3" display="harya.sidharta@gmail.com" xr:uid="{00000000-0004-0000-0100-000002000000}"/>
    <hyperlink ref="D18" r:id="rId4" display="gumelargians56@gmail.com " xr:uid="{00000000-0004-0000-0100-000003000000}"/>
    <hyperlink ref="D19" r:id="rId5" display="didi.adrian@pln.co.id" xr:uid="{00000000-0004-0000-0100-000004000000}"/>
    <hyperlink ref="D20" r:id="rId6" xr:uid="{00000000-0004-0000-0100-000005000000}"/>
    <hyperlink ref="D10" r:id="rId7" display="joko.sumatera1@gmail.com" xr:uid="{00000000-0004-0000-0100-000006000000}"/>
  </hyperlink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2:E13"/>
  <sheetViews>
    <sheetView zoomScaleNormal="100" workbookViewId="0"/>
  </sheetViews>
  <sheetFormatPr defaultColWidth="9.140625" defaultRowHeight="15"/>
  <cols>
    <col min="1" max="1" width="16" style="227" customWidth="1"/>
    <col min="2" max="2" width="23.7109375" style="227" bestFit="1" customWidth="1"/>
    <col min="3" max="3" width="12.5703125" style="227" bestFit="1" customWidth="1"/>
    <col min="4" max="4" width="25.7109375" style="227" bestFit="1" customWidth="1"/>
    <col min="5" max="5" width="21.7109375" style="227" bestFit="1" customWidth="1"/>
    <col min="6" max="16384" width="9.140625" style="227"/>
  </cols>
  <sheetData>
    <row r="2" spans="1:5" ht="15.75" thickBot="1">
      <c r="A2" s="55" t="s">
        <v>1550</v>
      </c>
      <c r="B2"/>
      <c r="C2"/>
      <c r="D2"/>
      <c r="E2"/>
    </row>
    <row r="3" spans="1:5" ht="15.75" thickBot="1">
      <c r="A3" s="283" t="s">
        <v>90</v>
      </c>
      <c r="B3" s="284" t="s">
        <v>1551</v>
      </c>
      <c r="C3" s="285" t="s">
        <v>92</v>
      </c>
      <c r="D3" s="285" t="s">
        <v>93</v>
      </c>
      <c r="E3" s="285" t="s">
        <v>94</v>
      </c>
    </row>
    <row r="4" spans="1:5" ht="29.25" thickBot="1">
      <c r="A4" s="286" t="s">
        <v>95</v>
      </c>
      <c r="B4" s="287" t="s">
        <v>1552</v>
      </c>
      <c r="C4" s="288" t="s">
        <v>1553</v>
      </c>
      <c r="D4" s="289" t="s">
        <v>1554</v>
      </c>
      <c r="E4" s="289" t="s">
        <v>1555</v>
      </c>
    </row>
    <row r="5" spans="1:5" ht="15.75" thickBot="1">
      <c r="A5" s="286" t="s">
        <v>100</v>
      </c>
      <c r="B5" s="287" t="s">
        <v>1556</v>
      </c>
      <c r="C5" s="288" t="s">
        <v>1557</v>
      </c>
      <c r="D5" s="289" t="s">
        <v>1558</v>
      </c>
      <c r="E5" s="289" t="s">
        <v>1559</v>
      </c>
    </row>
    <row r="6" spans="1:5" ht="15.75" thickBot="1">
      <c r="A6" s="286" t="s">
        <v>104</v>
      </c>
      <c r="B6" s="287" t="s">
        <v>1560</v>
      </c>
      <c r="C6" s="288" t="s">
        <v>1561</v>
      </c>
      <c r="D6" s="289" t="s">
        <v>1562</v>
      </c>
      <c r="E6" s="289" t="s">
        <v>1563</v>
      </c>
    </row>
    <row r="7" spans="1:5" ht="15.75" thickBot="1">
      <c r="A7" s="286" t="s">
        <v>109</v>
      </c>
      <c r="B7" s="287" t="s">
        <v>1564</v>
      </c>
      <c r="C7" s="288" t="s">
        <v>1565</v>
      </c>
      <c r="D7" s="289" t="s">
        <v>1566</v>
      </c>
      <c r="E7" s="289" t="s">
        <v>1567</v>
      </c>
    </row>
    <row r="8" spans="1:5">
      <c r="A8" s="290"/>
      <c r="B8" s="291"/>
      <c r="C8" s="292"/>
      <c r="D8" s="290"/>
      <c r="E8" s="290"/>
    </row>
    <row r="9" spans="1:5" ht="15.75" thickBot="1">
      <c r="A9" s="55" t="s">
        <v>1568</v>
      </c>
      <c r="B9"/>
      <c r="C9"/>
      <c r="D9"/>
      <c r="E9"/>
    </row>
    <row r="10" spans="1:5" ht="15.75" thickBot="1">
      <c r="A10" s="283" t="s">
        <v>90</v>
      </c>
      <c r="B10" s="285" t="s">
        <v>91</v>
      </c>
      <c r="C10" s="285" t="s">
        <v>92</v>
      </c>
      <c r="D10" s="285" t="s">
        <v>93</v>
      </c>
      <c r="E10" s="285" t="s">
        <v>94</v>
      </c>
    </row>
    <row r="11" spans="1:5" ht="15.75" thickBot="1">
      <c r="A11" s="286" t="s">
        <v>95</v>
      </c>
      <c r="B11" s="287" t="s">
        <v>1569</v>
      </c>
      <c r="C11" s="288" t="s">
        <v>1570</v>
      </c>
      <c r="D11" s="289" t="s">
        <v>1571</v>
      </c>
      <c r="E11" s="289" t="s">
        <v>1572</v>
      </c>
    </row>
    <row r="12" spans="1:5" ht="15.75" thickBot="1">
      <c r="A12" s="286" t="s">
        <v>104</v>
      </c>
      <c r="B12" s="287" t="s">
        <v>1573</v>
      </c>
      <c r="C12" s="289" t="s">
        <v>1574</v>
      </c>
      <c r="D12" s="289" t="s">
        <v>1575</v>
      </c>
      <c r="E12" s="289" t="s">
        <v>1576</v>
      </c>
    </row>
    <row r="13" spans="1:5" ht="15.75" thickBot="1">
      <c r="A13" s="286" t="s">
        <v>109</v>
      </c>
      <c r="B13" s="287" t="s">
        <v>1564</v>
      </c>
      <c r="C13" s="288" t="s">
        <v>1565</v>
      </c>
      <c r="D13" s="289" t="s">
        <v>1566</v>
      </c>
      <c r="E13" s="289" t="s">
        <v>1567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E17"/>
  <sheetViews>
    <sheetView workbookViewId="0">
      <selection activeCell="B17" sqref="B17"/>
    </sheetView>
  </sheetViews>
  <sheetFormatPr defaultColWidth="9.140625" defaultRowHeight="15"/>
  <cols>
    <col min="1" max="1" width="15.7109375" style="227" customWidth="1"/>
    <col min="2" max="2" width="25.7109375" style="227" bestFit="1" customWidth="1"/>
    <col min="3" max="3" width="11.28515625" style="227" bestFit="1" customWidth="1"/>
    <col min="4" max="4" width="29.28515625" style="227" bestFit="1" customWidth="1"/>
    <col min="5" max="5" width="42.28515625" style="227" bestFit="1" customWidth="1"/>
    <col min="6" max="16384" width="9.140625" style="227"/>
  </cols>
  <sheetData>
    <row r="1" spans="1:5">
      <c r="A1" s="421" t="s">
        <v>1036</v>
      </c>
      <c r="B1" s="421"/>
      <c r="C1" s="421"/>
      <c r="D1" s="421"/>
      <c r="E1" s="421"/>
    </row>
    <row r="2" spans="1:5">
      <c r="A2" s="421" t="s">
        <v>1255</v>
      </c>
      <c r="B2" s="421"/>
      <c r="C2" s="421"/>
      <c r="D2" s="421"/>
      <c r="E2" s="421"/>
    </row>
    <row r="3" spans="1:5">
      <c r="A3" s="185"/>
      <c r="B3" s="185"/>
      <c r="C3" s="185"/>
      <c r="D3" s="185"/>
      <c r="E3" s="185"/>
    </row>
    <row r="4" spans="1:5">
      <c r="A4" s="183" t="s">
        <v>1038</v>
      </c>
      <c r="B4" s="180"/>
      <c r="C4" s="180"/>
      <c r="D4" s="180"/>
      <c r="E4" s="180"/>
    </row>
    <row r="5" spans="1:5">
      <c r="A5" s="138"/>
      <c r="B5" s="138"/>
      <c r="C5" s="138"/>
      <c r="D5" s="138"/>
      <c r="E5" s="138"/>
    </row>
    <row r="6" spans="1:5">
      <c r="A6" s="182" t="s">
        <v>129</v>
      </c>
      <c r="B6" s="182" t="s">
        <v>130</v>
      </c>
      <c r="C6" s="182" t="s">
        <v>92</v>
      </c>
      <c r="D6" s="182" t="s">
        <v>131</v>
      </c>
      <c r="E6" s="182" t="s">
        <v>132</v>
      </c>
    </row>
    <row r="7" spans="1:5">
      <c r="A7" s="181" t="s">
        <v>95</v>
      </c>
      <c r="B7" s="181" t="s">
        <v>1256</v>
      </c>
      <c r="C7" s="181" t="s">
        <v>1257</v>
      </c>
      <c r="D7" s="184" t="s">
        <v>1393</v>
      </c>
      <c r="E7" s="181" t="s">
        <v>1258</v>
      </c>
    </row>
    <row r="8" spans="1:5">
      <c r="A8" s="181" t="s">
        <v>100</v>
      </c>
      <c r="B8" s="181" t="s">
        <v>1259</v>
      </c>
      <c r="C8" s="181" t="s">
        <v>1260</v>
      </c>
      <c r="D8" s="184" t="s">
        <v>1394</v>
      </c>
      <c r="E8" s="181" t="s">
        <v>1261</v>
      </c>
    </row>
    <row r="9" spans="1:5">
      <c r="A9" s="181" t="s">
        <v>104</v>
      </c>
      <c r="B9" s="181" t="s">
        <v>1262</v>
      </c>
      <c r="C9" s="181" t="s">
        <v>1263</v>
      </c>
      <c r="D9" s="184" t="s">
        <v>1395</v>
      </c>
      <c r="E9" s="181" t="s">
        <v>333</v>
      </c>
    </row>
    <row r="10" spans="1:5">
      <c r="A10" s="181" t="s">
        <v>109</v>
      </c>
      <c r="B10" s="181" t="s">
        <v>1264</v>
      </c>
      <c r="C10" s="181" t="s">
        <v>1265</v>
      </c>
      <c r="D10" s="184" t="s">
        <v>1396</v>
      </c>
      <c r="E10" s="181" t="s">
        <v>435</v>
      </c>
    </row>
    <row r="12" spans="1:5">
      <c r="A12" s="183" t="s">
        <v>1051</v>
      </c>
      <c r="B12" s="180"/>
      <c r="C12" s="180"/>
      <c r="D12" s="180"/>
      <c r="E12" s="180"/>
    </row>
    <row r="14" spans="1:5">
      <c r="A14" s="182" t="s">
        <v>129</v>
      </c>
      <c r="B14" s="182" t="s">
        <v>130</v>
      </c>
      <c r="C14" s="182" t="s">
        <v>92</v>
      </c>
      <c r="D14" s="182" t="s">
        <v>131</v>
      </c>
      <c r="E14" s="182" t="s">
        <v>132</v>
      </c>
    </row>
    <row r="15" spans="1:5">
      <c r="A15" s="181" t="s">
        <v>95</v>
      </c>
      <c r="B15" s="181" t="s">
        <v>1256</v>
      </c>
      <c r="C15" s="181" t="s">
        <v>1257</v>
      </c>
      <c r="D15" s="184" t="s">
        <v>1397</v>
      </c>
      <c r="E15" s="181" t="s">
        <v>1258</v>
      </c>
    </row>
    <row r="16" spans="1:5">
      <c r="A16" s="181" t="s">
        <v>104</v>
      </c>
      <c r="B16" s="181" t="s">
        <v>1262</v>
      </c>
      <c r="C16" s="181" t="s">
        <v>1263</v>
      </c>
      <c r="D16" s="184" t="s">
        <v>1395</v>
      </c>
      <c r="E16" s="181" t="s">
        <v>333</v>
      </c>
    </row>
    <row r="17" spans="1:5">
      <c r="A17" s="181" t="s">
        <v>109</v>
      </c>
      <c r="B17" s="181" t="s">
        <v>1266</v>
      </c>
      <c r="C17" s="181" t="s">
        <v>1267</v>
      </c>
      <c r="D17" s="184" t="s">
        <v>1398</v>
      </c>
      <c r="E17" s="181" t="s">
        <v>1268</v>
      </c>
    </row>
  </sheetData>
  <mergeCells count="2">
    <mergeCell ref="A1:E1"/>
    <mergeCell ref="A2:E2"/>
  </mergeCells>
  <hyperlinks>
    <hyperlink ref="D7" r:id="rId1" xr:uid="{00000000-0004-0000-1500-000000000000}"/>
    <hyperlink ref="D9" r:id="rId2" xr:uid="{00000000-0004-0000-1500-000001000000}"/>
    <hyperlink ref="D8" r:id="rId3" xr:uid="{00000000-0004-0000-1500-000002000000}"/>
    <hyperlink ref="D10" r:id="rId4" xr:uid="{00000000-0004-0000-1500-000003000000}"/>
    <hyperlink ref="D17" r:id="rId5" xr:uid="{00000000-0004-0000-1500-000004000000}"/>
    <hyperlink ref="D15" r:id="rId6" xr:uid="{00000000-0004-0000-1500-000005000000}"/>
    <hyperlink ref="D16" r:id="rId7" xr:uid="{00000000-0004-0000-1500-000006000000}"/>
  </hyperlink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E17"/>
  <sheetViews>
    <sheetView workbookViewId="0">
      <selection activeCell="B10" sqref="B10"/>
    </sheetView>
  </sheetViews>
  <sheetFormatPr defaultColWidth="9.140625" defaultRowHeight="15"/>
  <cols>
    <col min="1" max="1" width="15.7109375" style="134" customWidth="1"/>
    <col min="2" max="2" width="25.7109375" style="134" bestFit="1" customWidth="1"/>
    <col min="3" max="3" width="11.28515625" style="134" bestFit="1" customWidth="1"/>
    <col min="4" max="4" width="29.28515625" style="134" bestFit="1" customWidth="1"/>
    <col min="5" max="5" width="42.28515625" style="134" bestFit="1" customWidth="1"/>
    <col min="6" max="16384" width="9.140625" style="134"/>
  </cols>
  <sheetData>
    <row r="1" spans="1:5">
      <c r="A1" s="421" t="s">
        <v>1036</v>
      </c>
      <c r="B1" s="421"/>
      <c r="C1" s="421"/>
      <c r="D1" s="421"/>
      <c r="E1" s="421"/>
    </row>
    <row r="2" spans="1:5">
      <c r="A2" s="421" t="s">
        <v>1037</v>
      </c>
      <c r="B2" s="421"/>
      <c r="C2" s="421"/>
      <c r="D2" s="421"/>
      <c r="E2" s="421"/>
    </row>
    <row r="3" spans="1:5">
      <c r="A3" s="185"/>
      <c r="B3" s="185"/>
      <c r="C3" s="185"/>
      <c r="D3" s="185"/>
      <c r="E3" s="185"/>
    </row>
    <row r="4" spans="1:5">
      <c r="A4" s="183" t="s">
        <v>1038</v>
      </c>
      <c r="B4" s="180"/>
      <c r="C4" s="180"/>
      <c r="D4" s="180"/>
      <c r="E4" s="180"/>
    </row>
    <row r="5" spans="1:5">
      <c r="A5" s="138"/>
      <c r="B5" s="138"/>
      <c r="C5" s="138"/>
      <c r="D5" s="138"/>
      <c r="E5" s="138"/>
    </row>
    <row r="6" spans="1:5">
      <c r="A6" s="182" t="s">
        <v>129</v>
      </c>
      <c r="B6" s="182" t="s">
        <v>130</v>
      </c>
      <c r="C6" s="182" t="s">
        <v>92</v>
      </c>
      <c r="D6" s="182" t="s">
        <v>131</v>
      </c>
      <c r="E6" s="182" t="s">
        <v>132</v>
      </c>
    </row>
    <row r="7" spans="1:5">
      <c r="A7" s="181" t="s">
        <v>95</v>
      </c>
      <c r="B7" s="181" t="s">
        <v>1039</v>
      </c>
      <c r="C7" s="181" t="s">
        <v>1040</v>
      </c>
      <c r="D7" s="184" t="s">
        <v>1041</v>
      </c>
      <c r="E7" s="181" t="s">
        <v>237</v>
      </c>
    </row>
    <row r="8" spans="1:5">
      <c r="A8" s="181" t="s">
        <v>100</v>
      </c>
      <c r="B8" s="181" t="s">
        <v>1042</v>
      </c>
      <c r="C8" s="181" t="s">
        <v>1043</v>
      </c>
      <c r="D8" s="184" t="s">
        <v>1044</v>
      </c>
      <c r="E8" s="181" t="s">
        <v>237</v>
      </c>
    </row>
    <row r="9" spans="1:5">
      <c r="A9" s="181" t="s">
        <v>104</v>
      </c>
      <c r="B9" s="181" t="s">
        <v>1045</v>
      </c>
      <c r="C9" s="181" t="s">
        <v>1046</v>
      </c>
      <c r="D9" s="184" t="s">
        <v>1047</v>
      </c>
      <c r="E9" s="181" t="s">
        <v>219</v>
      </c>
    </row>
    <row r="10" spans="1:5">
      <c r="A10" s="181" t="s">
        <v>109</v>
      </c>
      <c r="B10" s="181" t="s">
        <v>1048</v>
      </c>
      <c r="C10" s="181" t="s">
        <v>1049</v>
      </c>
      <c r="D10" s="184" t="s">
        <v>1050</v>
      </c>
      <c r="E10" s="181" t="s">
        <v>230</v>
      </c>
    </row>
    <row r="12" spans="1:5">
      <c r="A12" s="183" t="s">
        <v>1051</v>
      </c>
      <c r="B12" s="180"/>
      <c r="C12" s="180"/>
      <c r="D12" s="180"/>
      <c r="E12" s="180"/>
    </row>
    <row r="14" spans="1:5">
      <c r="A14" s="182" t="s">
        <v>129</v>
      </c>
      <c r="B14" s="182" t="s">
        <v>130</v>
      </c>
      <c r="C14" s="182" t="s">
        <v>92</v>
      </c>
      <c r="D14" s="182" t="s">
        <v>131</v>
      </c>
      <c r="E14" s="182" t="s">
        <v>132</v>
      </c>
    </row>
    <row r="15" spans="1:5">
      <c r="A15" s="181" t="s">
        <v>95</v>
      </c>
      <c r="B15" s="181" t="s">
        <v>1039</v>
      </c>
      <c r="C15" s="181" t="s">
        <v>1040</v>
      </c>
      <c r="D15" s="184" t="s">
        <v>1041</v>
      </c>
      <c r="E15" s="181" t="s">
        <v>237</v>
      </c>
    </row>
    <row r="16" spans="1:5">
      <c r="A16" s="181" t="s">
        <v>104</v>
      </c>
      <c r="B16" s="181" t="s">
        <v>1045</v>
      </c>
      <c r="C16" s="181" t="s">
        <v>1046</v>
      </c>
      <c r="D16" s="184" t="s">
        <v>1047</v>
      </c>
      <c r="E16" s="181" t="s">
        <v>219</v>
      </c>
    </row>
    <row r="17" spans="1:5">
      <c r="A17" s="181" t="s">
        <v>109</v>
      </c>
      <c r="B17" s="181" t="s">
        <v>1052</v>
      </c>
      <c r="C17" s="181" t="s">
        <v>1053</v>
      </c>
      <c r="D17" s="184" t="s">
        <v>1054</v>
      </c>
      <c r="E17" s="181" t="s">
        <v>230</v>
      </c>
    </row>
  </sheetData>
  <mergeCells count="2">
    <mergeCell ref="A1:E1"/>
    <mergeCell ref="A2:E2"/>
  </mergeCells>
  <hyperlinks>
    <hyperlink ref="D7" r:id="rId1" xr:uid="{00000000-0004-0000-1600-000000000000}"/>
    <hyperlink ref="D15" r:id="rId2" xr:uid="{00000000-0004-0000-1600-000001000000}"/>
    <hyperlink ref="D9" r:id="rId3" xr:uid="{00000000-0004-0000-1600-000002000000}"/>
    <hyperlink ref="D8" r:id="rId4" xr:uid="{00000000-0004-0000-1600-000003000000}"/>
    <hyperlink ref="D16" r:id="rId5" xr:uid="{00000000-0004-0000-1600-000004000000}"/>
    <hyperlink ref="D10" r:id="rId6" xr:uid="{00000000-0004-0000-1600-000005000000}"/>
    <hyperlink ref="D17" r:id="rId7" xr:uid="{00000000-0004-0000-1600-000006000000}"/>
  </hyperlink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2:E15"/>
  <sheetViews>
    <sheetView workbookViewId="0">
      <selection activeCell="E8" sqref="A8:E8"/>
    </sheetView>
  </sheetViews>
  <sheetFormatPr defaultColWidth="9.140625" defaultRowHeight="15"/>
  <cols>
    <col min="1" max="1" width="16" style="134" customWidth="1"/>
    <col min="2" max="2" width="21" style="134" bestFit="1" customWidth="1"/>
    <col min="3" max="3" width="10.5703125" style="134" bestFit="1" customWidth="1"/>
    <col min="4" max="4" width="24.85546875" style="134" bestFit="1" customWidth="1"/>
    <col min="5" max="5" width="42.28515625" style="134" bestFit="1" customWidth="1"/>
    <col min="6" max="16384" width="9.140625" style="134"/>
  </cols>
  <sheetData>
    <row r="2" spans="1:5">
      <c r="A2" s="134" t="s">
        <v>621</v>
      </c>
    </row>
    <row r="4" spans="1:5">
      <c r="A4" s="139" t="s">
        <v>90</v>
      </c>
      <c r="B4" s="139" t="s">
        <v>91</v>
      </c>
      <c r="C4" s="139" t="s">
        <v>92</v>
      </c>
      <c r="D4" s="139" t="s">
        <v>1099</v>
      </c>
      <c r="E4" s="139" t="s">
        <v>94</v>
      </c>
    </row>
    <row r="5" spans="1:5">
      <c r="A5" s="91" t="s">
        <v>1100</v>
      </c>
      <c r="B5" s="91" t="s">
        <v>1101</v>
      </c>
      <c r="C5" s="139" t="s">
        <v>1102</v>
      </c>
      <c r="D5" s="66" t="s">
        <v>1103</v>
      </c>
      <c r="E5" s="91" t="s">
        <v>237</v>
      </c>
    </row>
    <row r="6" spans="1:5">
      <c r="A6" s="91" t="s">
        <v>1104</v>
      </c>
      <c r="B6" s="91" t="s">
        <v>1105</v>
      </c>
      <c r="C6" s="139" t="s">
        <v>1106</v>
      </c>
      <c r="D6" s="66" t="s">
        <v>1107</v>
      </c>
      <c r="E6" s="91" t="s">
        <v>237</v>
      </c>
    </row>
    <row r="7" spans="1:5">
      <c r="A7" s="91" t="s">
        <v>104</v>
      </c>
      <c r="B7" s="91" t="s">
        <v>1108</v>
      </c>
      <c r="C7" s="139" t="s">
        <v>1109</v>
      </c>
      <c r="D7" s="66" t="s">
        <v>1110</v>
      </c>
      <c r="E7" s="91" t="s">
        <v>286</v>
      </c>
    </row>
    <row r="8" spans="1:5">
      <c r="A8" s="310" t="s">
        <v>109</v>
      </c>
      <c r="B8" s="310" t="s">
        <v>1740</v>
      </c>
      <c r="C8" s="147"/>
      <c r="D8" s="311" t="s">
        <v>530</v>
      </c>
      <c r="E8" s="310" t="s">
        <v>1111</v>
      </c>
    </row>
    <row r="10" spans="1:5">
      <c r="A10" s="134" t="s">
        <v>1112</v>
      </c>
    </row>
    <row r="12" spans="1:5">
      <c r="A12" s="139" t="s">
        <v>90</v>
      </c>
      <c r="B12" s="139" t="s">
        <v>91</v>
      </c>
      <c r="C12" s="139" t="s">
        <v>92</v>
      </c>
      <c r="D12" s="139" t="s">
        <v>1099</v>
      </c>
      <c r="E12" s="139" t="s">
        <v>94</v>
      </c>
    </row>
    <row r="13" spans="1:5">
      <c r="A13" s="91" t="s">
        <v>1100</v>
      </c>
      <c r="B13" s="91" t="s">
        <v>1113</v>
      </c>
      <c r="C13" s="139" t="s">
        <v>1114</v>
      </c>
      <c r="D13" s="66" t="s">
        <v>1115</v>
      </c>
      <c r="E13" s="91" t="s">
        <v>237</v>
      </c>
    </row>
    <row r="14" spans="1:5">
      <c r="A14" s="310" t="s">
        <v>104</v>
      </c>
      <c r="B14" s="310" t="s">
        <v>1738</v>
      </c>
      <c r="C14" s="147"/>
      <c r="D14" s="311" t="s">
        <v>1739</v>
      </c>
      <c r="E14" s="310" t="s">
        <v>123</v>
      </c>
    </row>
    <row r="15" spans="1:5">
      <c r="A15" s="91" t="s">
        <v>109</v>
      </c>
      <c r="B15" s="91" t="s">
        <v>1117</v>
      </c>
      <c r="C15" s="139" t="s">
        <v>1118</v>
      </c>
      <c r="D15" s="66" t="s">
        <v>1119</v>
      </c>
      <c r="E15" s="91" t="s">
        <v>1120</v>
      </c>
    </row>
  </sheetData>
  <hyperlinks>
    <hyperlink ref="D15" r:id="rId1" xr:uid="{00000000-0004-0000-1700-000000000000}"/>
    <hyperlink ref="D14" r:id="rId2" xr:uid="{00000000-0004-0000-1700-000001000000}"/>
    <hyperlink ref="D13" r:id="rId3" xr:uid="{00000000-0004-0000-1700-000002000000}"/>
    <hyperlink ref="D8" r:id="rId4" display="hadisuharto@pln.co.id" xr:uid="{00000000-0004-0000-1700-000003000000}"/>
    <hyperlink ref="D7" r:id="rId5" xr:uid="{00000000-0004-0000-1700-000004000000}"/>
    <hyperlink ref="D6" r:id="rId6" xr:uid="{00000000-0004-0000-1700-000005000000}"/>
    <hyperlink ref="D5" r:id="rId7" xr:uid="{00000000-0004-0000-1700-000006000000}"/>
  </hyperlink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E12"/>
  <sheetViews>
    <sheetView workbookViewId="0">
      <selection activeCell="E12" sqref="E12"/>
    </sheetView>
  </sheetViews>
  <sheetFormatPr defaultColWidth="9.140625" defaultRowHeight="15"/>
  <cols>
    <col min="1" max="1" width="16" style="134" customWidth="1"/>
    <col min="2" max="2" width="21" style="134" bestFit="1" customWidth="1"/>
    <col min="3" max="3" width="10.5703125" style="134" bestFit="1" customWidth="1"/>
    <col min="4" max="4" width="24.85546875" style="134" bestFit="1" customWidth="1"/>
    <col min="5" max="5" width="42.28515625" style="134" bestFit="1" customWidth="1"/>
    <col min="6" max="16384" width="9.140625" style="134"/>
  </cols>
  <sheetData>
    <row r="1" spans="1:5">
      <c r="A1" s="203" t="s">
        <v>1070</v>
      </c>
      <c r="B1" s="138"/>
      <c r="C1" s="61"/>
      <c r="D1" s="138"/>
      <c r="E1" s="204"/>
    </row>
    <row r="2" spans="1:5">
      <c r="A2" s="205" t="s">
        <v>90</v>
      </c>
      <c r="B2" s="205" t="s">
        <v>876</v>
      </c>
      <c r="C2" s="205" t="s">
        <v>92</v>
      </c>
      <c r="D2" s="205" t="s">
        <v>977</v>
      </c>
      <c r="E2" s="206" t="s">
        <v>94</v>
      </c>
    </row>
    <row r="3" spans="1:5">
      <c r="A3" s="135" t="s">
        <v>95</v>
      </c>
      <c r="B3" s="135" t="s">
        <v>1071</v>
      </c>
      <c r="C3" s="140" t="s">
        <v>1072</v>
      </c>
      <c r="D3" s="207" t="s">
        <v>1073</v>
      </c>
      <c r="E3" s="209" t="s">
        <v>1074</v>
      </c>
    </row>
    <row r="4" spans="1:5">
      <c r="A4" s="135" t="s">
        <v>100</v>
      </c>
      <c r="B4" s="135" t="s">
        <v>1075</v>
      </c>
      <c r="C4" s="140" t="s">
        <v>1076</v>
      </c>
      <c r="D4" s="208" t="s">
        <v>1077</v>
      </c>
      <c r="E4" s="209" t="s">
        <v>1078</v>
      </c>
    </row>
    <row r="5" spans="1:5">
      <c r="A5" s="135" t="s">
        <v>104</v>
      </c>
      <c r="B5" s="135" t="s">
        <v>1079</v>
      </c>
      <c r="C5" s="140" t="s">
        <v>1080</v>
      </c>
      <c r="D5" s="207" t="s">
        <v>1081</v>
      </c>
      <c r="E5" s="209" t="s">
        <v>1082</v>
      </c>
    </row>
    <row r="6" spans="1:5">
      <c r="A6" s="135" t="s">
        <v>109</v>
      </c>
      <c r="B6" s="135" t="s">
        <v>1083</v>
      </c>
      <c r="C6" s="140" t="s">
        <v>1084</v>
      </c>
      <c r="D6" s="207" t="s">
        <v>1085</v>
      </c>
      <c r="E6" s="209" t="s">
        <v>1086</v>
      </c>
    </row>
    <row r="7" spans="1:5">
      <c r="A7" s="138"/>
      <c r="B7" s="138"/>
      <c r="C7" s="61"/>
      <c r="D7" s="138"/>
      <c r="E7" s="210"/>
    </row>
    <row r="8" spans="1:5">
      <c r="A8" s="203" t="s">
        <v>115</v>
      </c>
      <c r="B8" s="138"/>
      <c r="C8" s="61"/>
      <c r="D8" s="138"/>
      <c r="E8" s="210"/>
    </row>
    <row r="9" spans="1:5">
      <c r="A9" s="205" t="s">
        <v>90</v>
      </c>
      <c r="B9" s="205" t="s">
        <v>876</v>
      </c>
      <c r="C9" s="205" t="s">
        <v>92</v>
      </c>
      <c r="D9" s="205" t="s">
        <v>977</v>
      </c>
      <c r="E9" s="206" t="s">
        <v>94</v>
      </c>
    </row>
    <row r="10" spans="1:5">
      <c r="A10" s="135" t="s">
        <v>95</v>
      </c>
      <c r="B10" s="135" t="s">
        <v>1087</v>
      </c>
      <c r="C10" s="140" t="s">
        <v>1088</v>
      </c>
      <c r="D10" s="207" t="s">
        <v>1089</v>
      </c>
      <c r="E10" s="209" t="s">
        <v>1090</v>
      </c>
    </row>
    <row r="11" spans="1:5">
      <c r="A11" s="135" t="s">
        <v>104</v>
      </c>
      <c r="B11" s="135" t="s">
        <v>1091</v>
      </c>
      <c r="C11" s="140" t="s">
        <v>1092</v>
      </c>
      <c r="D11" s="207" t="s">
        <v>1093</v>
      </c>
      <c r="E11" s="209" t="s">
        <v>1094</v>
      </c>
    </row>
    <row r="12" spans="1:5">
      <c r="A12" s="135" t="s">
        <v>109</v>
      </c>
      <c r="B12" s="135" t="s">
        <v>1095</v>
      </c>
      <c r="C12" s="140" t="s">
        <v>1096</v>
      </c>
      <c r="D12" s="207" t="s">
        <v>1097</v>
      </c>
      <c r="E12" s="209" t="s">
        <v>1098</v>
      </c>
    </row>
  </sheetData>
  <hyperlinks>
    <hyperlink ref="D4" r:id="rId1" tooltip="mailto:dhea.nabila@pln.co.id" xr:uid="{00000000-0004-0000-1800-000000000000}"/>
    <hyperlink ref="D5" r:id="rId2" xr:uid="{00000000-0004-0000-1800-000001000000}"/>
    <hyperlink ref="D3" r:id="rId3" xr:uid="{00000000-0004-0000-1800-000002000000}"/>
    <hyperlink ref="D6" r:id="rId4" xr:uid="{00000000-0004-0000-1800-000003000000}"/>
    <hyperlink ref="D10" r:id="rId5" xr:uid="{00000000-0004-0000-1800-000004000000}"/>
    <hyperlink ref="D11" r:id="rId6" xr:uid="{00000000-0004-0000-1800-000005000000}"/>
    <hyperlink ref="D12" r:id="rId7" xr:uid="{00000000-0004-0000-1800-000006000000}"/>
  </hyperlink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E19"/>
  <sheetViews>
    <sheetView workbookViewId="0">
      <selection activeCell="D19" sqref="D19"/>
    </sheetView>
  </sheetViews>
  <sheetFormatPr defaultColWidth="9.140625" defaultRowHeight="15"/>
  <cols>
    <col min="1" max="1" width="16" style="227" customWidth="1"/>
    <col min="2" max="2" width="21" style="227" bestFit="1" customWidth="1"/>
    <col min="3" max="3" width="10.5703125" style="227" bestFit="1" customWidth="1"/>
    <col min="4" max="4" width="24.85546875" style="227" bestFit="1" customWidth="1"/>
    <col min="5" max="5" width="42.28515625" style="227" bestFit="1" customWidth="1"/>
    <col min="6" max="16384" width="9.140625" style="227"/>
  </cols>
  <sheetData>
    <row r="1" spans="1:5">
      <c r="A1" s="274" t="s">
        <v>1269</v>
      </c>
      <c r="B1" s="275"/>
      <c r="C1" s="273"/>
      <c r="D1" s="273"/>
      <c r="E1" s="275"/>
    </row>
    <row r="2" spans="1:5">
      <c r="A2" s="274" t="s">
        <v>1270</v>
      </c>
      <c r="B2" s="275"/>
      <c r="C2" s="273"/>
      <c r="D2" s="273"/>
      <c r="E2" s="275"/>
    </row>
    <row r="3" spans="1:5">
      <c r="A3" s="275"/>
      <c r="B3" s="275"/>
      <c r="C3" s="273"/>
      <c r="D3" s="273"/>
      <c r="E3" s="275"/>
    </row>
    <row r="4" spans="1:5">
      <c r="A4" s="275"/>
      <c r="B4" s="275"/>
      <c r="C4" s="273"/>
      <c r="D4" s="273"/>
      <c r="E4" s="275"/>
    </row>
    <row r="5" spans="1:5">
      <c r="A5" s="274" t="s">
        <v>114</v>
      </c>
      <c r="B5" s="275"/>
      <c r="C5" s="273"/>
      <c r="D5" s="273"/>
      <c r="E5" s="275"/>
    </row>
    <row r="6" spans="1:5">
      <c r="A6" s="275"/>
      <c r="B6" s="275"/>
      <c r="C6" s="273"/>
      <c r="D6" s="273"/>
      <c r="E6" s="275"/>
    </row>
    <row r="7" spans="1:5">
      <c r="A7" s="276" t="s">
        <v>90</v>
      </c>
      <c r="B7" s="276" t="s">
        <v>91</v>
      </c>
      <c r="C7" s="276" t="s">
        <v>1138</v>
      </c>
      <c r="D7" s="279" t="s">
        <v>131</v>
      </c>
      <c r="E7" s="276" t="s">
        <v>132</v>
      </c>
    </row>
    <row r="8" spans="1:5">
      <c r="A8" s="277" t="s">
        <v>95</v>
      </c>
      <c r="B8" s="278" t="s">
        <v>1271</v>
      </c>
      <c r="C8" s="278" t="s">
        <v>1272</v>
      </c>
      <c r="D8" s="282" t="s">
        <v>1488</v>
      </c>
      <c r="E8" s="278" t="s">
        <v>1273</v>
      </c>
    </row>
    <row r="9" spans="1:5">
      <c r="A9" s="277" t="s">
        <v>100</v>
      </c>
      <c r="B9" s="278" t="s">
        <v>1274</v>
      </c>
      <c r="C9" s="281" t="s">
        <v>1275</v>
      </c>
      <c r="D9" s="282" t="s">
        <v>1489</v>
      </c>
      <c r="E9" s="280" t="s">
        <v>1276</v>
      </c>
    </row>
    <row r="10" spans="1:5" hidden="1">
      <c r="A10" s="278" t="s">
        <v>104</v>
      </c>
      <c r="B10" s="278" t="s">
        <v>1277</v>
      </c>
      <c r="C10" s="278" t="s">
        <v>1278</v>
      </c>
      <c r="D10" s="282" t="s">
        <v>1279</v>
      </c>
      <c r="E10" s="278" t="s">
        <v>1280</v>
      </c>
    </row>
    <row r="11" spans="1:5">
      <c r="A11" s="278" t="s">
        <v>104</v>
      </c>
      <c r="B11" s="278" t="s">
        <v>1281</v>
      </c>
      <c r="C11" s="278" t="s">
        <v>1282</v>
      </c>
      <c r="D11" s="282" t="s">
        <v>1490</v>
      </c>
      <c r="E11" s="278" t="s">
        <v>1283</v>
      </c>
    </row>
    <row r="12" spans="1:5">
      <c r="A12" s="278" t="s">
        <v>109</v>
      </c>
      <c r="B12" s="278" t="s">
        <v>1284</v>
      </c>
      <c r="C12" s="278" t="s">
        <v>1285</v>
      </c>
      <c r="D12" s="282" t="s">
        <v>1491</v>
      </c>
      <c r="E12" s="278" t="s">
        <v>1286</v>
      </c>
    </row>
    <row r="13" spans="1:5">
      <c r="A13" s="275"/>
      <c r="B13" s="275"/>
      <c r="C13" s="273"/>
      <c r="D13" s="273"/>
      <c r="E13" s="275"/>
    </row>
    <row r="14" spans="1:5">
      <c r="A14" s="275"/>
      <c r="B14" s="275"/>
      <c r="C14" s="273"/>
      <c r="D14" s="273"/>
      <c r="E14" s="275"/>
    </row>
    <row r="15" spans="1:5">
      <c r="A15" s="274" t="s">
        <v>115</v>
      </c>
      <c r="B15" s="275"/>
      <c r="C15" s="273"/>
      <c r="D15" s="273"/>
      <c r="E15" s="275"/>
    </row>
    <row r="16" spans="1:5">
      <c r="A16" s="276" t="s">
        <v>90</v>
      </c>
      <c r="B16" s="276" t="s">
        <v>91</v>
      </c>
      <c r="C16" s="276" t="s">
        <v>1138</v>
      </c>
      <c r="D16" s="279" t="s">
        <v>131</v>
      </c>
      <c r="E16" s="276" t="s">
        <v>132</v>
      </c>
    </row>
    <row r="17" spans="1:5">
      <c r="A17" s="277" t="s">
        <v>95</v>
      </c>
      <c r="B17" s="278" t="s">
        <v>1271</v>
      </c>
      <c r="C17" s="278" t="s">
        <v>1272</v>
      </c>
      <c r="D17" s="282" t="s">
        <v>1488</v>
      </c>
      <c r="E17" s="278" t="s">
        <v>1273</v>
      </c>
    </row>
    <row r="18" spans="1:5">
      <c r="A18" s="278" t="s">
        <v>104</v>
      </c>
      <c r="B18" s="278" t="s">
        <v>1277</v>
      </c>
      <c r="C18" s="278" t="s">
        <v>1278</v>
      </c>
      <c r="D18" s="282" t="s">
        <v>1279</v>
      </c>
      <c r="E18" s="278" t="s">
        <v>1280</v>
      </c>
    </row>
    <row r="19" spans="1:5">
      <c r="A19" s="278" t="s">
        <v>109</v>
      </c>
      <c r="B19" s="278" t="s">
        <v>1741</v>
      </c>
      <c r="C19" s="278"/>
      <c r="D19" s="282" t="s">
        <v>1116</v>
      </c>
      <c r="E19" s="278" t="s">
        <v>1287</v>
      </c>
    </row>
  </sheetData>
  <hyperlinks>
    <hyperlink ref="D19" r:id="rId1" display="andi.quartiko@pln.co.id" xr:uid="{00000000-0004-0000-1900-000000000000}"/>
    <hyperlink ref="D18" r:id="rId2" xr:uid="{00000000-0004-0000-1900-000001000000}"/>
    <hyperlink ref="D11" r:id="rId3" xr:uid="{00000000-0004-0000-1900-000002000000}"/>
    <hyperlink ref="D12" r:id="rId4" xr:uid="{00000000-0004-0000-1900-000003000000}"/>
    <hyperlink ref="D10" r:id="rId5" xr:uid="{00000000-0004-0000-1900-000004000000}"/>
    <hyperlink ref="D8" r:id="rId6" xr:uid="{00000000-0004-0000-1900-000005000000}"/>
    <hyperlink ref="D9" r:id="rId7" xr:uid="{00000000-0004-0000-1900-000006000000}"/>
    <hyperlink ref="D17" r:id="rId8" xr:uid="{00000000-0004-0000-1900-000007000000}"/>
  </hyperlink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E14"/>
  <sheetViews>
    <sheetView zoomScaleNormal="100" workbookViewId="0"/>
  </sheetViews>
  <sheetFormatPr defaultColWidth="9.140625" defaultRowHeight="15"/>
  <cols>
    <col min="1" max="1" width="16" style="134" customWidth="1"/>
    <col min="2" max="2" width="22" style="134" bestFit="1" customWidth="1"/>
    <col min="3" max="3" width="13.140625" style="134" bestFit="1" customWidth="1"/>
    <col min="4" max="4" width="25.7109375" style="134" bestFit="1" customWidth="1"/>
    <col min="5" max="5" width="21.7109375" style="134" bestFit="1" customWidth="1"/>
    <col min="6" max="16384" width="9.140625" style="134"/>
  </cols>
  <sheetData>
    <row r="1" spans="1:5" ht="15.75">
      <c r="A1" s="148" t="s">
        <v>114</v>
      </c>
    </row>
    <row r="3" spans="1:5" ht="15.75">
      <c r="A3" s="149" t="s">
        <v>90</v>
      </c>
      <c r="B3" s="149" t="s">
        <v>91</v>
      </c>
      <c r="C3" s="149" t="s">
        <v>92</v>
      </c>
      <c r="D3" s="149" t="s">
        <v>93</v>
      </c>
      <c r="E3" s="149" t="s">
        <v>94</v>
      </c>
    </row>
    <row r="4" spans="1:5">
      <c r="A4" s="150" t="s">
        <v>818</v>
      </c>
      <c r="B4" s="150" t="s">
        <v>848</v>
      </c>
      <c r="C4" s="150" t="s">
        <v>849</v>
      </c>
      <c r="D4" s="151" t="s">
        <v>850</v>
      </c>
      <c r="E4" s="150" t="s">
        <v>237</v>
      </c>
    </row>
    <row r="5" spans="1:5">
      <c r="A5" s="150" t="s">
        <v>823</v>
      </c>
      <c r="B5" s="150" t="s">
        <v>851</v>
      </c>
      <c r="C5" s="150" t="s">
        <v>852</v>
      </c>
      <c r="D5" s="151" t="s">
        <v>853</v>
      </c>
      <c r="E5" s="150" t="s">
        <v>237</v>
      </c>
    </row>
    <row r="6" spans="1:5">
      <c r="A6" s="150" t="s">
        <v>104</v>
      </c>
      <c r="B6" s="150" t="s">
        <v>854</v>
      </c>
      <c r="C6" s="150" t="s">
        <v>855</v>
      </c>
      <c r="D6" s="151" t="s">
        <v>856</v>
      </c>
      <c r="E6" s="150" t="s">
        <v>219</v>
      </c>
    </row>
    <row r="7" spans="1:5">
      <c r="A7" s="150" t="s">
        <v>109</v>
      </c>
      <c r="B7" s="150" t="s">
        <v>857</v>
      </c>
      <c r="C7" s="150" t="s">
        <v>858</v>
      </c>
      <c r="D7" s="151" t="s">
        <v>859</v>
      </c>
      <c r="E7" s="150" t="s">
        <v>230</v>
      </c>
    </row>
    <row r="8" spans="1:5" ht="15.75">
      <c r="A8" s="152"/>
      <c r="B8" s="152"/>
      <c r="C8" s="152"/>
      <c r="D8" s="152"/>
      <c r="E8" s="152"/>
    </row>
    <row r="9" spans="1:5" ht="15.75">
      <c r="A9" s="148" t="s">
        <v>208</v>
      </c>
      <c r="B9" s="152"/>
      <c r="C9" s="152"/>
      <c r="D9" s="152"/>
      <c r="E9" s="152"/>
    </row>
    <row r="10" spans="1:5" ht="15.75">
      <c r="A10" s="152"/>
      <c r="B10" s="152"/>
      <c r="C10" s="152"/>
      <c r="D10" s="152"/>
      <c r="E10" s="152"/>
    </row>
    <row r="11" spans="1:5" ht="15.75">
      <c r="A11" s="149" t="s">
        <v>90</v>
      </c>
      <c r="B11" s="149" t="s">
        <v>91</v>
      </c>
      <c r="C11" s="149" t="s">
        <v>92</v>
      </c>
      <c r="D11" s="149" t="s">
        <v>93</v>
      </c>
      <c r="E11" s="149" t="s">
        <v>94</v>
      </c>
    </row>
    <row r="12" spans="1:5">
      <c r="A12" s="150" t="s">
        <v>818</v>
      </c>
      <c r="B12" s="150" t="s">
        <v>860</v>
      </c>
      <c r="C12" s="150" t="s">
        <v>861</v>
      </c>
      <c r="D12" s="151" t="s">
        <v>862</v>
      </c>
      <c r="E12" s="150" t="s">
        <v>237</v>
      </c>
    </row>
    <row r="13" spans="1:5">
      <c r="A13" s="150" t="s">
        <v>104</v>
      </c>
      <c r="B13" s="150" t="s">
        <v>863</v>
      </c>
      <c r="C13" s="150" t="s">
        <v>864</v>
      </c>
      <c r="D13" s="151" t="s">
        <v>865</v>
      </c>
      <c r="E13" s="150" t="s">
        <v>219</v>
      </c>
    </row>
    <row r="14" spans="1:5">
      <c r="A14" s="150" t="s">
        <v>109</v>
      </c>
      <c r="B14" s="150" t="s">
        <v>866</v>
      </c>
      <c r="C14" s="150" t="s">
        <v>867</v>
      </c>
      <c r="D14" s="151" t="s">
        <v>868</v>
      </c>
      <c r="E14" s="150" t="s">
        <v>230</v>
      </c>
    </row>
  </sheetData>
  <hyperlinks>
    <hyperlink ref="D13" r:id="rId1" xr:uid="{00000000-0004-0000-1A00-000000000000}"/>
    <hyperlink ref="D4" r:id="rId2" xr:uid="{00000000-0004-0000-1A00-000001000000}"/>
    <hyperlink ref="D5" r:id="rId3" xr:uid="{00000000-0004-0000-1A00-000002000000}"/>
    <hyperlink ref="D6" r:id="rId4" xr:uid="{00000000-0004-0000-1A00-000003000000}"/>
    <hyperlink ref="D7" r:id="rId5" xr:uid="{00000000-0004-0000-1A00-000004000000}"/>
    <hyperlink ref="D12" r:id="rId6" xr:uid="{00000000-0004-0000-1A00-000005000000}"/>
    <hyperlink ref="D14" r:id="rId7" xr:uid="{00000000-0004-0000-1A00-000006000000}"/>
  </hyperlink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E12"/>
  <sheetViews>
    <sheetView zoomScaleNormal="100" workbookViewId="0"/>
  </sheetViews>
  <sheetFormatPr defaultColWidth="9.140625" defaultRowHeight="15"/>
  <cols>
    <col min="1" max="1" width="16" style="134" customWidth="1"/>
    <col min="2" max="2" width="22" style="134" bestFit="1" customWidth="1"/>
    <col min="3" max="3" width="13.140625" style="134" bestFit="1" customWidth="1"/>
    <col min="4" max="4" width="33.28515625" style="134" bestFit="1" customWidth="1"/>
    <col min="5" max="5" width="21.7109375" style="134" bestFit="1" customWidth="1"/>
    <col min="6" max="16384" width="9.140625" style="134"/>
  </cols>
  <sheetData>
    <row r="1" spans="1:5" ht="15.75" thickBot="1">
      <c r="A1" s="227" t="s">
        <v>114</v>
      </c>
      <c r="B1" s="227"/>
      <c r="C1" s="227"/>
      <c r="D1" s="227"/>
      <c r="E1" s="227"/>
    </row>
    <row r="2" spans="1:5" ht="15.75" thickBot="1">
      <c r="A2" s="211" t="s">
        <v>90</v>
      </c>
      <c r="B2" s="212" t="s">
        <v>876</v>
      </c>
      <c r="C2" s="212" t="s">
        <v>92</v>
      </c>
      <c r="D2" s="212" t="s">
        <v>93</v>
      </c>
      <c r="E2" s="213" t="s">
        <v>94</v>
      </c>
    </row>
    <row r="3" spans="1:5" ht="15.75" thickTop="1">
      <c r="A3" s="214" t="s">
        <v>95</v>
      </c>
      <c r="B3" s="215" t="s">
        <v>1121</v>
      </c>
      <c r="C3" s="216" t="s">
        <v>1122</v>
      </c>
      <c r="D3" s="217" t="s">
        <v>1427</v>
      </c>
      <c r="E3" s="218" t="s">
        <v>237</v>
      </c>
    </row>
    <row r="4" spans="1:5">
      <c r="A4" s="214" t="s">
        <v>100</v>
      </c>
      <c r="B4" s="215" t="s">
        <v>1428</v>
      </c>
      <c r="C4" s="216" t="s">
        <v>1429</v>
      </c>
      <c r="D4" s="217" t="s">
        <v>1430</v>
      </c>
      <c r="E4" s="218" t="s">
        <v>237</v>
      </c>
    </row>
    <row r="5" spans="1:5">
      <c r="A5" s="214" t="s">
        <v>104</v>
      </c>
      <c r="B5" s="215" t="s">
        <v>1123</v>
      </c>
      <c r="C5" s="216" t="s">
        <v>1124</v>
      </c>
      <c r="D5" s="217" t="s">
        <v>1431</v>
      </c>
      <c r="E5" s="218" t="s">
        <v>1125</v>
      </c>
    </row>
    <row r="6" spans="1:5" ht="15.75" thickBot="1">
      <c r="A6" s="219" t="s">
        <v>109</v>
      </c>
      <c r="B6" s="220" t="s">
        <v>1126</v>
      </c>
      <c r="C6" s="221" t="s">
        <v>1127</v>
      </c>
      <c r="D6" s="222" t="s">
        <v>1432</v>
      </c>
      <c r="E6" s="223" t="s">
        <v>1128</v>
      </c>
    </row>
    <row r="7" spans="1:5">
      <c r="A7" s="227"/>
      <c r="B7" s="227"/>
      <c r="C7" s="227"/>
      <c r="D7" s="227"/>
      <c r="E7" s="227"/>
    </row>
    <row r="8" spans="1:5" ht="15.75" thickBot="1">
      <c r="A8" s="227" t="s">
        <v>115</v>
      </c>
      <c r="B8" s="227"/>
      <c r="C8" s="227"/>
      <c r="D8" s="227"/>
      <c r="E8" s="227"/>
    </row>
    <row r="9" spans="1:5" ht="15.75" thickBot="1">
      <c r="A9" s="211" t="s">
        <v>90</v>
      </c>
      <c r="B9" s="212" t="s">
        <v>876</v>
      </c>
      <c r="C9" s="212" t="s">
        <v>92</v>
      </c>
      <c r="D9" s="212" t="s">
        <v>93</v>
      </c>
      <c r="E9" s="213" t="s">
        <v>94</v>
      </c>
    </row>
    <row r="10" spans="1:5" ht="15.75" thickTop="1">
      <c r="A10" s="214" t="s">
        <v>95</v>
      </c>
      <c r="B10" s="215" t="s">
        <v>1129</v>
      </c>
      <c r="C10" s="216" t="s">
        <v>1130</v>
      </c>
      <c r="D10" s="217" t="s">
        <v>1433</v>
      </c>
      <c r="E10" s="218" t="s">
        <v>237</v>
      </c>
    </row>
    <row r="11" spans="1:5">
      <c r="A11" s="214" t="s">
        <v>104</v>
      </c>
      <c r="B11" s="215" t="s">
        <v>1131</v>
      </c>
      <c r="C11" s="216" t="s">
        <v>1132</v>
      </c>
      <c r="D11" s="217" t="s">
        <v>1434</v>
      </c>
      <c r="E11" s="218" t="s">
        <v>1125</v>
      </c>
    </row>
    <row r="12" spans="1:5" ht="15.75" thickBot="1">
      <c r="A12" s="219" t="s">
        <v>109</v>
      </c>
      <c r="B12" s="220" t="s">
        <v>1133</v>
      </c>
      <c r="C12" s="221" t="s">
        <v>1134</v>
      </c>
      <c r="D12" s="222" t="s">
        <v>1135</v>
      </c>
      <c r="E12" s="223" t="s">
        <v>1128</v>
      </c>
    </row>
  </sheetData>
  <hyperlinks>
    <hyperlink ref="D6" r:id="rId1" xr:uid="{00000000-0004-0000-1B00-000000000000}"/>
    <hyperlink ref="D3" r:id="rId2" xr:uid="{00000000-0004-0000-1B00-000001000000}"/>
    <hyperlink ref="D12" r:id="rId3" xr:uid="{00000000-0004-0000-1B00-000002000000}"/>
    <hyperlink ref="D10" r:id="rId4" display="liashanty@gmail.com" xr:uid="{00000000-0004-0000-1B00-000003000000}"/>
    <hyperlink ref="D11" r:id="rId5" xr:uid="{00000000-0004-0000-1B00-000004000000}"/>
    <hyperlink ref="D5" r:id="rId6" xr:uid="{00000000-0004-0000-1B00-000005000000}"/>
    <hyperlink ref="D4" r:id="rId7" xr:uid="{00000000-0004-0000-1B00-000006000000}"/>
  </hyperlink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2:E14"/>
  <sheetViews>
    <sheetView zoomScaleNormal="100" workbookViewId="0"/>
  </sheetViews>
  <sheetFormatPr defaultColWidth="9.140625" defaultRowHeight="15"/>
  <cols>
    <col min="1" max="1" width="16" style="227" customWidth="1"/>
    <col min="2" max="2" width="22" style="227" bestFit="1" customWidth="1"/>
    <col min="3" max="3" width="13.140625" style="227" bestFit="1" customWidth="1"/>
    <col min="4" max="4" width="33.28515625" style="227" bestFit="1" customWidth="1"/>
    <col min="5" max="5" width="21.7109375" style="227" bestFit="1" customWidth="1"/>
    <col min="6" max="16384" width="9.140625" style="227"/>
  </cols>
  <sheetData>
    <row r="2" spans="1:5" ht="15.75" thickBot="1">
      <c r="A2" s="55" t="s">
        <v>1550</v>
      </c>
      <c r="B2"/>
      <c r="C2"/>
      <c r="D2"/>
      <c r="E2"/>
    </row>
    <row r="3" spans="1:5" ht="15.75" thickBot="1">
      <c r="A3" s="283" t="s">
        <v>90</v>
      </c>
      <c r="B3" s="285" t="s">
        <v>91</v>
      </c>
      <c r="C3" s="285" t="s">
        <v>92</v>
      </c>
      <c r="D3" s="285" t="s">
        <v>93</v>
      </c>
      <c r="E3" s="285" t="s">
        <v>94</v>
      </c>
    </row>
    <row r="4" spans="1:5" ht="15.75" thickBot="1">
      <c r="A4" s="286" t="s">
        <v>95</v>
      </c>
      <c r="B4" s="289" t="s">
        <v>1577</v>
      </c>
      <c r="C4" s="289" t="s">
        <v>1578</v>
      </c>
      <c r="D4" s="289" t="s">
        <v>1579</v>
      </c>
      <c r="E4" s="289" t="s">
        <v>237</v>
      </c>
    </row>
    <row r="5" spans="1:5" ht="29.25" thickBot="1">
      <c r="A5" s="286" t="s">
        <v>104</v>
      </c>
      <c r="B5" s="289" t="s">
        <v>1580</v>
      </c>
      <c r="C5" s="289" t="s">
        <v>1581</v>
      </c>
      <c r="D5" s="289" t="s">
        <v>1582</v>
      </c>
      <c r="E5" s="289" t="s">
        <v>219</v>
      </c>
    </row>
    <row r="6" spans="1:5" ht="15.75" thickBot="1">
      <c r="A6" s="286" t="s">
        <v>109</v>
      </c>
      <c r="B6" s="289" t="s">
        <v>1583</v>
      </c>
      <c r="C6" s="289" t="s">
        <v>1584</v>
      </c>
      <c r="D6" s="289" t="s">
        <v>1585</v>
      </c>
      <c r="E6" s="289" t="s">
        <v>1586</v>
      </c>
    </row>
    <row r="7" spans="1:5">
      <c r="A7" s="290"/>
      <c r="B7" s="290"/>
      <c r="C7" s="290"/>
      <c r="D7" s="290"/>
      <c r="E7" s="290"/>
    </row>
    <row r="8" spans="1:5" ht="15.75" thickBot="1">
      <c r="A8" s="55" t="s">
        <v>1568</v>
      </c>
      <c r="B8"/>
      <c r="C8"/>
      <c r="D8"/>
      <c r="E8"/>
    </row>
    <row r="9" spans="1:5" ht="15.75" thickBot="1">
      <c r="A9" s="283" t="s">
        <v>90</v>
      </c>
      <c r="B9" s="285" t="s">
        <v>91</v>
      </c>
      <c r="C9" s="285" t="s">
        <v>92</v>
      </c>
      <c r="D9" s="285" t="s">
        <v>93</v>
      </c>
      <c r="E9" s="285" t="s">
        <v>94</v>
      </c>
    </row>
    <row r="10" spans="1:5" ht="15.75" thickBot="1">
      <c r="A10" s="286" t="s">
        <v>95</v>
      </c>
      <c r="B10" s="289" t="s">
        <v>1587</v>
      </c>
      <c r="C10" s="289" t="s">
        <v>1588</v>
      </c>
      <c r="D10" s="289" t="s">
        <v>1589</v>
      </c>
      <c r="E10" s="289" t="s">
        <v>237</v>
      </c>
    </row>
    <row r="11" spans="1:5" ht="15.75" thickBot="1">
      <c r="A11" s="286" t="s">
        <v>104</v>
      </c>
      <c r="B11" s="289" t="s">
        <v>1590</v>
      </c>
      <c r="C11" s="289" t="s">
        <v>1591</v>
      </c>
      <c r="D11" s="289" t="s">
        <v>1592</v>
      </c>
      <c r="E11" s="289" t="s">
        <v>219</v>
      </c>
    </row>
    <row r="12" spans="1:5" ht="15.75" thickBot="1">
      <c r="A12" s="286" t="s">
        <v>109</v>
      </c>
      <c r="B12" s="289" t="s">
        <v>1593</v>
      </c>
      <c r="C12" s="289" t="s">
        <v>1594</v>
      </c>
      <c r="D12" s="289" t="s">
        <v>1595</v>
      </c>
      <c r="E12" s="289" t="s">
        <v>1586</v>
      </c>
    </row>
    <row r="13" spans="1:5">
      <c r="A13" s="293"/>
      <c r="B13"/>
      <c r="C13"/>
      <c r="D13"/>
      <c r="E13"/>
    </row>
    <row r="14" spans="1:5">
      <c r="A14" s="293"/>
      <c r="B14"/>
      <c r="C14"/>
      <c r="D14"/>
      <c r="E14"/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E14"/>
  <sheetViews>
    <sheetView workbookViewId="0">
      <selection activeCell="A7" sqref="A7:E7"/>
    </sheetView>
  </sheetViews>
  <sheetFormatPr defaultColWidth="9.140625" defaultRowHeight="15"/>
  <cols>
    <col min="1" max="1" width="18" style="134" customWidth="1"/>
    <col min="2" max="2" width="21.140625" style="134" bestFit="1" customWidth="1"/>
    <col min="3" max="3" width="10" style="134" bestFit="1" customWidth="1"/>
    <col min="4" max="4" width="55.7109375" style="134" bestFit="1" customWidth="1"/>
    <col min="5" max="5" width="36.140625" style="134" bestFit="1" customWidth="1"/>
    <col min="6" max="16384" width="9.140625" style="134"/>
  </cols>
  <sheetData>
    <row r="1" spans="1:5">
      <c r="A1" s="422" t="s">
        <v>976</v>
      </c>
      <c r="B1" s="422"/>
      <c r="C1" s="422"/>
      <c r="D1" s="422"/>
      <c r="E1" s="422"/>
    </row>
    <row r="3" spans="1:5">
      <c r="A3" s="6" t="s">
        <v>90</v>
      </c>
      <c r="B3" s="6" t="s">
        <v>91</v>
      </c>
      <c r="C3" s="6" t="s">
        <v>92</v>
      </c>
      <c r="D3" s="6" t="s">
        <v>977</v>
      </c>
      <c r="E3" s="6" t="s">
        <v>94</v>
      </c>
    </row>
    <row r="4" spans="1:5">
      <c r="A4" s="91" t="s">
        <v>95</v>
      </c>
      <c r="B4" s="91" t="s">
        <v>975</v>
      </c>
      <c r="C4" s="91" t="s">
        <v>978</v>
      </c>
      <c r="D4" s="91" t="s">
        <v>979</v>
      </c>
      <c r="E4" s="91" t="s">
        <v>980</v>
      </c>
    </row>
    <row r="5" spans="1:5">
      <c r="A5" s="91" t="s">
        <v>100</v>
      </c>
      <c r="B5" s="91" t="s">
        <v>981</v>
      </c>
      <c r="C5" s="91" t="s">
        <v>982</v>
      </c>
      <c r="D5" s="91" t="s">
        <v>983</v>
      </c>
      <c r="E5" s="91" t="s">
        <v>980</v>
      </c>
    </row>
    <row r="6" spans="1:5">
      <c r="A6" s="91" t="s">
        <v>104</v>
      </c>
      <c r="B6" s="91" t="s">
        <v>974</v>
      </c>
      <c r="C6" s="91" t="s">
        <v>984</v>
      </c>
      <c r="D6" s="91" t="s">
        <v>985</v>
      </c>
      <c r="E6" s="91" t="s">
        <v>986</v>
      </c>
    </row>
    <row r="7" spans="1:5">
      <c r="A7" s="318" t="s">
        <v>109</v>
      </c>
      <c r="B7" s="318" t="s">
        <v>987</v>
      </c>
      <c r="C7" s="318" t="s">
        <v>988</v>
      </c>
      <c r="D7" s="318" t="s">
        <v>989</v>
      </c>
      <c r="E7" s="318" t="s">
        <v>669</v>
      </c>
    </row>
    <row r="9" spans="1:5">
      <c r="A9" s="422" t="s">
        <v>208</v>
      </c>
      <c r="B9" s="422"/>
      <c r="C9" s="422"/>
      <c r="D9" s="422"/>
      <c r="E9" s="422"/>
    </row>
    <row r="10" spans="1:5">
      <c r="A10" s="177"/>
      <c r="B10" s="177"/>
      <c r="C10" s="177"/>
      <c r="D10" s="177"/>
      <c r="E10" s="177"/>
    </row>
    <row r="11" spans="1:5">
      <c r="A11" s="6" t="s">
        <v>90</v>
      </c>
      <c r="B11" s="6" t="s">
        <v>91</v>
      </c>
      <c r="C11" s="6" t="s">
        <v>92</v>
      </c>
      <c r="D11" s="6" t="s">
        <v>977</v>
      </c>
      <c r="E11" s="6" t="s">
        <v>94</v>
      </c>
    </row>
    <row r="12" spans="1:5">
      <c r="A12" s="91" t="s">
        <v>95</v>
      </c>
      <c r="B12" s="91" t="s">
        <v>990</v>
      </c>
      <c r="C12" s="91" t="s">
        <v>978</v>
      </c>
      <c r="D12" s="91" t="s">
        <v>991</v>
      </c>
      <c r="E12" s="91" t="s">
        <v>992</v>
      </c>
    </row>
    <row r="13" spans="1:5">
      <c r="A13" s="91" t="s">
        <v>104</v>
      </c>
      <c r="B13" s="91" t="s">
        <v>993</v>
      </c>
      <c r="C13" s="91" t="s">
        <v>994</v>
      </c>
      <c r="D13" s="91" t="s">
        <v>995</v>
      </c>
      <c r="E13" s="91" t="s">
        <v>996</v>
      </c>
    </row>
    <row r="14" spans="1:5" s="174" customFormat="1">
      <c r="A14" s="91" t="s">
        <v>109</v>
      </c>
      <c r="B14" s="91" t="s">
        <v>987</v>
      </c>
      <c r="C14" s="91" t="s">
        <v>988</v>
      </c>
      <c r="D14" s="91" t="s">
        <v>989</v>
      </c>
      <c r="E14" s="91" t="s">
        <v>669</v>
      </c>
    </row>
  </sheetData>
  <mergeCells count="2">
    <mergeCell ref="A1:E1"/>
    <mergeCell ref="A9:E9"/>
  </mergeCells>
  <hyperlinks>
    <hyperlink ref="D12" r:id="rId1" display="anggrarini@gmail.com" xr:uid="{00000000-0004-0000-1D00-000000000000}"/>
    <hyperlink ref="D14" r:id="rId2" display="abusofyan_pln@yahoo.co.id" xr:uid="{00000000-0004-0000-1D00-000001000000}"/>
    <hyperlink ref="D8" r:id="rId3" display="abusofyan_pln@yahoo.co.id" xr:uid="{00000000-0004-0000-1D00-000002000000}"/>
    <hyperlink ref="D9" r:id="rId4" display="rajasiregar1970@gmail.com" xr:uid="{00000000-0004-0000-1D00-000003000000}"/>
    <hyperlink ref="D13" r:id="rId5" display="anggrarini@gmail.com" xr:uid="{00000000-0004-0000-1D00-00000400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K20"/>
  <sheetViews>
    <sheetView workbookViewId="0"/>
  </sheetViews>
  <sheetFormatPr defaultRowHeight="15"/>
  <cols>
    <col min="1" max="1" width="12.7109375" bestFit="1" customWidth="1"/>
    <col min="2" max="2" width="22" bestFit="1" customWidth="1"/>
    <col min="3" max="3" width="10.140625" bestFit="1" customWidth="1"/>
    <col min="4" max="4" width="27.140625" bestFit="1" customWidth="1"/>
    <col min="5" max="5" width="15.7109375" bestFit="1" customWidth="1"/>
    <col min="7" max="7" width="12.5703125" customWidth="1"/>
    <col min="8" max="8" width="22" customWidth="1"/>
    <col min="9" max="9" width="13.140625" customWidth="1"/>
    <col min="10" max="10" width="15" customWidth="1"/>
    <col min="11" max="11" width="23.28515625" customWidth="1"/>
  </cols>
  <sheetData>
    <row r="1" spans="1:11" s="227" customFormat="1"/>
    <row r="2" spans="1:11" s="227" customFormat="1">
      <c r="A2" s="413" t="s">
        <v>1763</v>
      </c>
      <c r="B2" s="413"/>
      <c r="C2" s="413"/>
      <c r="D2" s="413"/>
      <c r="E2" s="413"/>
      <c r="G2" s="413" t="s">
        <v>1764</v>
      </c>
      <c r="H2" s="413"/>
      <c r="I2" s="413"/>
      <c r="J2" s="413"/>
      <c r="K2" s="413"/>
    </row>
    <row r="3" spans="1:11" s="227" customFormat="1">
      <c r="A3" s="233" t="s">
        <v>1765</v>
      </c>
      <c r="B3" s="386"/>
      <c r="C3" s="386"/>
      <c r="D3" s="386"/>
      <c r="E3" s="386"/>
      <c r="G3" s="233" t="s">
        <v>1765</v>
      </c>
      <c r="H3" s="386"/>
      <c r="I3" s="386"/>
      <c r="J3" s="386"/>
      <c r="K3" s="386"/>
    </row>
    <row r="4" spans="1:11" s="227" customFormat="1">
      <c r="A4" s="233" t="s">
        <v>1766</v>
      </c>
      <c r="B4" s="386"/>
      <c r="C4" s="386"/>
      <c r="D4" s="386"/>
      <c r="E4" s="386"/>
      <c r="G4" s="233" t="s">
        <v>1767</v>
      </c>
      <c r="H4" s="386"/>
      <c r="I4" s="386"/>
      <c r="J4" s="386"/>
      <c r="K4" s="386"/>
    </row>
    <row r="5" spans="1:11" s="227" customFormat="1">
      <c r="A5" s="233"/>
      <c r="B5" s="386"/>
      <c r="C5" s="386"/>
      <c r="D5" s="386"/>
      <c r="E5" s="386"/>
      <c r="G5" s="233"/>
      <c r="H5" s="386"/>
      <c r="I5" s="386"/>
      <c r="J5" s="386"/>
      <c r="K5" s="386"/>
    </row>
    <row r="6" spans="1:11" s="227" customFormat="1">
      <c r="A6" s="414" t="s">
        <v>195</v>
      </c>
      <c r="B6" s="414"/>
      <c r="C6" s="414"/>
      <c r="D6" s="414"/>
      <c r="E6" s="414"/>
      <c r="F6" s="414"/>
      <c r="G6" s="414"/>
      <c r="H6" s="414"/>
      <c r="I6" s="414"/>
      <c r="J6" s="414"/>
      <c r="K6" s="414"/>
    </row>
    <row r="8" spans="1:11">
      <c r="A8" s="139" t="s">
        <v>90</v>
      </c>
      <c r="B8" s="139" t="s">
        <v>91</v>
      </c>
      <c r="C8" s="139" t="s">
        <v>92</v>
      </c>
      <c r="D8" s="139" t="s">
        <v>93</v>
      </c>
      <c r="E8" s="139" t="s">
        <v>94</v>
      </c>
      <c r="G8" s="230" t="s">
        <v>90</v>
      </c>
      <c r="H8" s="230" t="s">
        <v>91</v>
      </c>
      <c r="I8" s="230" t="s">
        <v>92</v>
      </c>
      <c r="J8" s="230" t="s">
        <v>1382</v>
      </c>
      <c r="K8" s="230" t="s">
        <v>94</v>
      </c>
    </row>
    <row r="9" spans="1:11">
      <c r="A9" s="135" t="s">
        <v>95</v>
      </c>
      <c r="B9" s="135" t="s">
        <v>766</v>
      </c>
      <c r="C9" s="135" t="s">
        <v>767</v>
      </c>
      <c r="D9" s="136" t="s">
        <v>768</v>
      </c>
      <c r="E9" s="135" t="s">
        <v>237</v>
      </c>
      <c r="G9" s="387" t="s">
        <v>95</v>
      </c>
      <c r="H9" s="387"/>
      <c r="I9" s="388"/>
      <c r="J9" s="232"/>
      <c r="K9" s="387" t="s">
        <v>237</v>
      </c>
    </row>
    <row r="10" spans="1:11">
      <c r="A10" s="393" t="s">
        <v>100</v>
      </c>
      <c r="B10" s="393" t="s">
        <v>1699</v>
      </c>
      <c r="C10" s="393"/>
      <c r="D10" s="393" t="s">
        <v>1700</v>
      </c>
      <c r="E10" s="393" t="s">
        <v>237</v>
      </c>
      <c r="G10" s="387" t="s">
        <v>100</v>
      </c>
      <c r="H10" s="388"/>
      <c r="I10" s="388"/>
      <c r="J10" s="232"/>
      <c r="K10" s="387" t="s">
        <v>237</v>
      </c>
    </row>
    <row r="11" spans="1:11">
      <c r="A11" s="393" t="s">
        <v>104</v>
      </c>
      <c r="B11" s="393" t="s">
        <v>769</v>
      </c>
      <c r="C11" s="393" t="s">
        <v>770</v>
      </c>
      <c r="D11" s="394" t="s">
        <v>771</v>
      </c>
      <c r="E11" s="393" t="s">
        <v>772</v>
      </c>
      <c r="G11" s="387" t="s">
        <v>104</v>
      </c>
      <c r="H11" s="388"/>
      <c r="I11" s="388"/>
      <c r="J11" s="232"/>
      <c r="K11" s="387" t="s">
        <v>230</v>
      </c>
    </row>
    <row r="12" spans="1:11">
      <c r="A12" s="393" t="s">
        <v>109</v>
      </c>
      <c r="B12" s="393" t="s">
        <v>1701</v>
      </c>
      <c r="C12" s="393" t="s">
        <v>773</v>
      </c>
      <c r="D12" s="394" t="s">
        <v>1508</v>
      </c>
      <c r="E12" s="393" t="s">
        <v>774</v>
      </c>
      <c r="G12" s="387" t="s">
        <v>109</v>
      </c>
      <c r="H12" s="388"/>
      <c r="I12" s="388"/>
      <c r="J12" s="232"/>
      <c r="K12" s="387" t="s">
        <v>1768</v>
      </c>
    </row>
    <row r="13" spans="1:11" s="227" customFormat="1"/>
    <row r="14" spans="1:11" s="227" customFormat="1"/>
    <row r="15" spans="1:11" s="227" customFormat="1">
      <c r="A15" s="414" t="s">
        <v>115</v>
      </c>
      <c r="B15" s="414"/>
      <c r="C15" s="414"/>
      <c r="D15" s="414"/>
      <c r="E15" s="414"/>
      <c r="F15" s="414"/>
      <c r="G15" s="414"/>
      <c r="H15" s="414"/>
      <c r="I15" s="414"/>
      <c r="J15" s="414"/>
      <c r="K15" s="414"/>
    </row>
    <row r="16" spans="1:11" s="227" customFormat="1"/>
    <row r="17" spans="1:11">
      <c r="A17" s="140" t="s">
        <v>90</v>
      </c>
      <c r="B17" s="140" t="s">
        <v>91</v>
      </c>
      <c r="C17" s="140" t="s">
        <v>92</v>
      </c>
      <c r="D17" s="140" t="s">
        <v>93</v>
      </c>
      <c r="E17" s="140" t="s">
        <v>94</v>
      </c>
      <c r="G17" s="230" t="s">
        <v>90</v>
      </c>
      <c r="H17" s="230" t="s">
        <v>91</v>
      </c>
      <c r="I17" s="230" t="s">
        <v>92</v>
      </c>
      <c r="J17" s="230" t="s">
        <v>93</v>
      </c>
      <c r="K17" s="231" t="s">
        <v>94</v>
      </c>
    </row>
    <row r="18" spans="1:11">
      <c r="A18" s="135" t="s">
        <v>95</v>
      </c>
      <c r="B18" s="135" t="s">
        <v>775</v>
      </c>
      <c r="C18" s="135" t="s">
        <v>776</v>
      </c>
      <c r="D18" s="137" t="s">
        <v>777</v>
      </c>
      <c r="E18" s="135" t="s">
        <v>237</v>
      </c>
      <c r="G18" s="387" t="s">
        <v>95</v>
      </c>
      <c r="H18" s="388"/>
      <c r="I18" s="388"/>
      <c r="J18" s="238"/>
      <c r="K18" s="387" t="s">
        <v>237</v>
      </c>
    </row>
    <row r="19" spans="1:11">
      <c r="A19" s="135" t="s">
        <v>104</v>
      </c>
      <c r="B19" s="135" t="s">
        <v>778</v>
      </c>
      <c r="C19" s="135" t="s">
        <v>779</v>
      </c>
      <c r="D19" s="137" t="s">
        <v>780</v>
      </c>
      <c r="E19" s="135" t="s">
        <v>772</v>
      </c>
      <c r="G19" s="387" t="s">
        <v>104</v>
      </c>
      <c r="H19" s="388"/>
      <c r="I19" s="388"/>
      <c r="J19" s="238"/>
      <c r="K19" s="387" t="s">
        <v>230</v>
      </c>
    </row>
    <row r="20" spans="1:11">
      <c r="A20" s="135" t="s">
        <v>109</v>
      </c>
      <c r="B20" s="135" t="s">
        <v>781</v>
      </c>
      <c r="C20" s="135" t="s">
        <v>782</v>
      </c>
      <c r="D20" s="137" t="s">
        <v>783</v>
      </c>
      <c r="E20" s="135" t="s">
        <v>774</v>
      </c>
      <c r="G20" s="387" t="s">
        <v>109</v>
      </c>
      <c r="H20" s="388"/>
      <c r="I20" s="388"/>
      <c r="J20" s="238"/>
      <c r="K20" s="387" t="s">
        <v>1768</v>
      </c>
    </row>
  </sheetData>
  <mergeCells count="4">
    <mergeCell ref="A15:K15"/>
    <mergeCell ref="A2:E2"/>
    <mergeCell ref="G2:K2"/>
    <mergeCell ref="A6:K6"/>
  </mergeCells>
  <hyperlinks>
    <hyperlink ref="D11" r:id="rId1" xr:uid="{00000000-0004-0000-0200-000000000000}"/>
    <hyperlink ref="D12" r:id="rId2" display="rianto2@pln.co.id" xr:uid="{00000000-0004-0000-0200-000001000000}"/>
    <hyperlink ref="D18" r:id="rId3" xr:uid="{00000000-0004-0000-0200-000002000000}"/>
    <hyperlink ref="D19" r:id="rId4" xr:uid="{00000000-0004-0000-0200-000003000000}"/>
    <hyperlink ref="D20" r:id="rId5" xr:uid="{00000000-0004-0000-0200-000004000000}"/>
    <hyperlink ref="D9" r:id="rId6" xr:uid="{00000000-0004-0000-0200-000005000000}"/>
  </hyperlink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1"/>
  <dimension ref="A1:E14"/>
  <sheetViews>
    <sheetView workbookViewId="0">
      <selection activeCell="E9" sqref="E9"/>
    </sheetView>
  </sheetViews>
  <sheetFormatPr defaultRowHeight="15"/>
  <cols>
    <col min="1" max="1" width="18" customWidth="1"/>
    <col min="2" max="2" width="21.140625" bestFit="1" customWidth="1"/>
    <col min="3" max="3" width="10" bestFit="1" customWidth="1"/>
    <col min="4" max="4" width="27.7109375" bestFit="1" customWidth="1"/>
    <col min="5" max="5" width="30.28515625" bestFit="1" customWidth="1"/>
  </cols>
  <sheetData>
    <row r="1" spans="1:5">
      <c r="A1" s="74" t="s">
        <v>401</v>
      </c>
      <c r="B1" s="74"/>
      <c r="C1" s="74"/>
      <c r="D1" s="74"/>
      <c r="E1" s="74"/>
    </row>
    <row r="2" spans="1:5">
      <c r="A2" s="74" t="s">
        <v>402</v>
      </c>
      <c r="B2" s="74"/>
      <c r="C2" s="74"/>
      <c r="D2" s="74"/>
      <c r="E2" s="74"/>
    </row>
    <row r="4" spans="1:5">
      <c r="A4" s="77" t="s">
        <v>403</v>
      </c>
      <c r="B4" s="77"/>
      <c r="C4" s="77"/>
      <c r="D4" s="77"/>
      <c r="E4" s="77"/>
    </row>
    <row r="5" spans="1:5">
      <c r="A5" s="75" t="s">
        <v>129</v>
      </c>
      <c r="B5" s="75" t="s">
        <v>130</v>
      </c>
      <c r="C5" s="75" t="s">
        <v>92</v>
      </c>
      <c r="D5" s="75" t="s">
        <v>131</v>
      </c>
      <c r="E5" s="75" t="s">
        <v>132</v>
      </c>
    </row>
    <row r="6" spans="1:5">
      <c r="A6" s="75" t="s">
        <v>404</v>
      </c>
      <c r="B6" s="75" t="s">
        <v>405</v>
      </c>
      <c r="C6" s="75" t="s">
        <v>406</v>
      </c>
      <c r="D6" s="76" t="s">
        <v>1492</v>
      </c>
      <c r="E6" s="75" t="s">
        <v>407</v>
      </c>
    </row>
    <row r="7" spans="1:5">
      <c r="A7" s="75" t="s">
        <v>408</v>
      </c>
      <c r="B7" s="75" t="s">
        <v>409</v>
      </c>
      <c r="C7" s="75" t="s">
        <v>410</v>
      </c>
      <c r="D7" s="76" t="s">
        <v>1493</v>
      </c>
      <c r="E7" s="75" t="s">
        <v>407</v>
      </c>
    </row>
    <row r="8" spans="1:5">
      <c r="A8" s="75" t="s">
        <v>411</v>
      </c>
      <c r="B8" s="75" t="s">
        <v>412</v>
      </c>
      <c r="C8" s="75" t="s">
        <v>413</v>
      </c>
      <c r="D8" s="76" t="s">
        <v>1494</v>
      </c>
      <c r="E8" s="75" t="s">
        <v>414</v>
      </c>
    </row>
    <row r="9" spans="1:5">
      <c r="A9" s="75" t="s">
        <v>415</v>
      </c>
      <c r="B9" s="75" t="s">
        <v>416</v>
      </c>
      <c r="C9" s="75" t="s">
        <v>417</v>
      </c>
      <c r="D9" s="76" t="s">
        <v>1495</v>
      </c>
      <c r="E9" s="75" t="s">
        <v>418</v>
      </c>
    </row>
    <row r="10" spans="1:5">
      <c r="A10" s="78"/>
      <c r="B10" s="78"/>
      <c r="C10" s="78"/>
      <c r="D10" s="78"/>
      <c r="E10" s="78"/>
    </row>
    <row r="11" spans="1:5">
      <c r="A11" s="77" t="s">
        <v>419</v>
      </c>
      <c r="B11" s="77"/>
      <c r="C11" s="77"/>
      <c r="D11" s="77"/>
      <c r="E11" s="77"/>
    </row>
    <row r="12" spans="1:5">
      <c r="A12" s="75" t="s">
        <v>404</v>
      </c>
      <c r="B12" s="75" t="s">
        <v>405</v>
      </c>
      <c r="C12" s="75" t="s">
        <v>406</v>
      </c>
      <c r="D12" s="76" t="s">
        <v>1492</v>
      </c>
      <c r="E12" s="75" t="s">
        <v>407</v>
      </c>
    </row>
    <row r="13" spans="1:5">
      <c r="A13" s="75" t="s">
        <v>411</v>
      </c>
      <c r="B13" s="75" t="s">
        <v>412</v>
      </c>
      <c r="C13" s="75" t="s">
        <v>413</v>
      </c>
      <c r="D13" s="76" t="s">
        <v>1494</v>
      </c>
      <c r="E13" s="75" t="s">
        <v>414</v>
      </c>
    </row>
    <row r="14" spans="1:5">
      <c r="A14" s="75" t="s">
        <v>415</v>
      </c>
      <c r="B14" s="75" t="s">
        <v>420</v>
      </c>
      <c r="C14" s="75" t="s">
        <v>421</v>
      </c>
      <c r="D14" s="76" t="s">
        <v>422</v>
      </c>
      <c r="E14" s="75" t="s">
        <v>423</v>
      </c>
    </row>
  </sheetData>
  <hyperlinks>
    <hyperlink ref="D6" r:id="rId1" display="anggrarini@gmail.com" xr:uid="{00000000-0004-0000-1E00-000000000000}"/>
    <hyperlink ref="D12" r:id="rId2" display="anggrarini@gmail.com" xr:uid="{00000000-0004-0000-1E00-000001000000}"/>
    <hyperlink ref="D13" r:id="rId3" display="abusofyan_pln@yahoo.co.id" xr:uid="{00000000-0004-0000-1E00-000002000000}"/>
    <hyperlink ref="D14" r:id="rId4" xr:uid="{00000000-0004-0000-1E00-000003000000}"/>
    <hyperlink ref="D8" r:id="rId5" display="abusofyan_pln@yahoo.co.id" xr:uid="{00000000-0004-0000-1E00-000004000000}"/>
    <hyperlink ref="D9" r:id="rId6" display="rajasiregar1970@gmail.com" xr:uid="{00000000-0004-0000-1E00-000005000000}"/>
    <hyperlink ref="D7" r:id="rId7" display="rulimach@gmail.com" xr:uid="{00000000-0004-0000-1E00-000006000000}"/>
  </hyperlink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2"/>
  <dimension ref="A1:E15"/>
  <sheetViews>
    <sheetView workbookViewId="0"/>
  </sheetViews>
  <sheetFormatPr defaultColWidth="9.140625" defaultRowHeight="15"/>
  <cols>
    <col min="1" max="1" width="18" style="134" customWidth="1"/>
    <col min="2" max="2" width="21.140625" style="134" bestFit="1" customWidth="1"/>
    <col min="3" max="3" width="10" style="134" bestFit="1" customWidth="1"/>
    <col min="4" max="4" width="27.7109375" style="134" bestFit="1" customWidth="1"/>
    <col min="5" max="5" width="30.28515625" style="134" bestFit="1" customWidth="1"/>
    <col min="6" max="16384" width="9.140625" style="134"/>
  </cols>
  <sheetData>
    <row r="1" spans="1:5">
      <c r="A1" s="161" t="s">
        <v>875</v>
      </c>
      <c r="B1" s="161"/>
      <c r="C1" s="161"/>
      <c r="D1" s="156"/>
      <c r="E1" s="156"/>
    </row>
    <row r="3" spans="1:5">
      <c r="A3" s="159" t="s">
        <v>90</v>
      </c>
      <c r="B3" s="159" t="s">
        <v>876</v>
      </c>
      <c r="C3" s="159" t="s">
        <v>92</v>
      </c>
      <c r="D3" s="159" t="s">
        <v>93</v>
      </c>
      <c r="E3" s="159" t="s">
        <v>94</v>
      </c>
    </row>
    <row r="4" spans="1:5">
      <c r="A4" s="157" t="s">
        <v>877</v>
      </c>
      <c r="B4" s="157" t="s">
        <v>878</v>
      </c>
      <c r="C4" s="157" t="s">
        <v>879</v>
      </c>
      <c r="D4" s="158" t="s">
        <v>880</v>
      </c>
      <c r="E4" s="157" t="s">
        <v>237</v>
      </c>
    </row>
    <row r="5" spans="1:5">
      <c r="A5" s="157" t="s">
        <v>100</v>
      </c>
      <c r="B5" s="157" t="s">
        <v>881</v>
      </c>
      <c r="C5" s="157" t="s">
        <v>882</v>
      </c>
      <c r="D5" s="158" t="s">
        <v>883</v>
      </c>
      <c r="E5" s="157" t="s">
        <v>237</v>
      </c>
    </row>
    <row r="6" spans="1:5">
      <c r="A6" s="157" t="s">
        <v>104</v>
      </c>
      <c r="B6" s="157" t="s">
        <v>884</v>
      </c>
      <c r="C6" s="157" t="s">
        <v>885</v>
      </c>
      <c r="D6" s="158" t="s">
        <v>886</v>
      </c>
      <c r="E6" s="157" t="s">
        <v>219</v>
      </c>
    </row>
    <row r="7" spans="1:5">
      <c r="A7" s="157" t="s">
        <v>109</v>
      </c>
      <c r="B7" s="157" t="s">
        <v>887</v>
      </c>
      <c r="C7" s="157" t="s">
        <v>888</v>
      </c>
      <c r="D7" s="158" t="s">
        <v>889</v>
      </c>
      <c r="E7" s="157" t="s">
        <v>230</v>
      </c>
    </row>
    <row r="8" spans="1:5">
      <c r="A8" s="156"/>
      <c r="B8" s="156"/>
      <c r="C8" s="156"/>
      <c r="D8" s="160"/>
      <c r="E8" s="156"/>
    </row>
    <row r="10" spans="1:5">
      <c r="A10" s="161" t="s">
        <v>890</v>
      </c>
      <c r="B10" s="161"/>
      <c r="C10" s="156"/>
      <c r="D10" s="160"/>
      <c r="E10" s="156"/>
    </row>
    <row r="11" spans="1:5">
      <c r="A11" s="156"/>
      <c r="B11" s="156"/>
      <c r="C11" s="156"/>
      <c r="D11" s="160"/>
      <c r="E11" s="156"/>
    </row>
    <row r="12" spans="1:5">
      <c r="A12" s="159" t="s">
        <v>90</v>
      </c>
      <c r="B12" s="159" t="s">
        <v>876</v>
      </c>
      <c r="C12" s="159" t="s">
        <v>92</v>
      </c>
      <c r="D12" s="159" t="s">
        <v>93</v>
      </c>
      <c r="E12" s="159" t="s">
        <v>94</v>
      </c>
    </row>
    <row r="13" spans="1:5">
      <c r="A13" s="157" t="s">
        <v>877</v>
      </c>
      <c r="B13" s="157" t="s">
        <v>891</v>
      </c>
      <c r="C13" s="157" t="s">
        <v>892</v>
      </c>
      <c r="D13" s="158" t="s">
        <v>893</v>
      </c>
      <c r="E13" s="157" t="s">
        <v>237</v>
      </c>
    </row>
    <row r="14" spans="1:5">
      <c r="A14" s="157" t="s">
        <v>104</v>
      </c>
      <c r="B14" s="157" t="s">
        <v>894</v>
      </c>
      <c r="C14" s="157" t="s">
        <v>895</v>
      </c>
      <c r="D14" s="158" t="s">
        <v>896</v>
      </c>
      <c r="E14" s="157" t="s">
        <v>219</v>
      </c>
    </row>
    <row r="15" spans="1:5">
      <c r="A15" s="157" t="s">
        <v>109</v>
      </c>
      <c r="B15" s="157" t="s">
        <v>897</v>
      </c>
      <c r="C15" s="157" t="s">
        <v>898</v>
      </c>
      <c r="D15" s="158" t="s">
        <v>899</v>
      </c>
      <c r="E15" s="157" t="s">
        <v>230</v>
      </c>
    </row>
  </sheetData>
  <hyperlinks>
    <hyperlink ref="D6" r:id="rId1" xr:uid="{00000000-0004-0000-1F00-000000000000}"/>
    <hyperlink ref="D7" r:id="rId2" xr:uid="{00000000-0004-0000-1F00-000001000000}"/>
    <hyperlink ref="D4" r:id="rId3" xr:uid="{00000000-0004-0000-1F00-000002000000}"/>
    <hyperlink ref="D5" r:id="rId4" xr:uid="{00000000-0004-0000-1F00-000003000000}"/>
    <hyperlink ref="D13" r:id="rId5" xr:uid="{00000000-0004-0000-1F00-000004000000}"/>
    <hyperlink ref="D14" r:id="rId6" xr:uid="{00000000-0004-0000-1F00-000005000000}"/>
    <hyperlink ref="D15" r:id="rId7" xr:uid="{00000000-0004-0000-1F00-000006000000}"/>
  </hyperlink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3"/>
  <dimension ref="A1:E14"/>
  <sheetViews>
    <sheetView workbookViewId="0">
      <selection activeCell="A5" sqref="A5:E5"/>
    </sheetView>
  </sheetViews>
  <sheetFormatPr defaultRowHeight="15"/>
  <cols>
    <col min="1" max="1" width="21.5703125" customWidth="1"/>
    <col min="2" max="2" width="21" bestFit="1" customWidth="1"/>
    <col min="3" max="3" width="10.5703125" bestFit="1" customWidth="1"/>
    <col min="4" max="4" width="24.85546875" bestFit="1" customWidth="1"/>
    <col min="5" max="5" width="20.42578125" bestFit="1" customWidth="1"/>
  </cols>
  <sheetData>
    <row r="1" spans="1:5">
      <c r="A1" s="15" t="s">
        <v>281</v>
      </c>
      <c r="B1" s="15"/>
      <c r="C1" s="15"/>
      <c r="D1" s="15"/>
      <c r="E1" s="15"/>
    </row>
    <row r="2" spans="1:5">
      <c r="A2" s="12" t="s">
        <v>90</v>
      </c>
      <c r="B2" s="12" t="s">
        <v>91</v>
      </c>
      <c r="C2" s="12" t="s">
        <v>92</v>
      </c>
      <c r="D2" s="12" t="s">
        <v>93</v>
      </c>
      <c r="E2" s="12" t="s">
        <v>94</v>
      </c>
    </row>
    <row r="3" spans="1:5">
      <c r="A3" s="13" t="s">
        <v>95</v>
      </c>
      <c r="B3" s="13" t="s">
        <v>282</v>
      </c>
      <c r="C3" s="53" t="s">
        <v>1742</v>
      </c>
      <c r="D3" s="13" t="s">
        <v>283</v>
      </c>
      <c r="E3" s="54" t="s">
        <v>237</v>
      </c>
    </row>
    <row r="4" spans="1:5">
      <c r="A4" s="13" t="s">
        <v>100</v>
      </c>
      <c r="B4" s="13" t="s">
        <v>284</v>
      </c>
      <c r="C4" s="53" t="s">
        <v>1743</v>
      </c>
      <c r="D4" s="13" t="s">
        <v>285</v>
      </c>
      <c r="E4" s="54" t="s">
        <v>237</v>
      </c>
    </row>
    <row r="5" spans="1:5">
      <c r="A5" s="317" t="s">
        <v>104</v>
      </c>
      <c r="B5" s="317" t="s">
        <v>1744</v>
      </c>
      <c r="C5" s="366" t="s">
        <v>1745</v>
      </c>
      <c r="D5" s="317" t="s">
        <v>1746</v>
      </c>
      <c r="E5" s="317" t="s">
        <v>1747</v>
      </c>
    </row>
    <row r="6" spans="1:5">
      <c r="A6" s="13" t="s">
        <v>109</v>
      </c>
      <c r="B6" s="13" t="s">
        <v>287</v>
      </c>
      <c r="C6" s="53" t="s">
        <v>288</v>
      </c>
      <c r="D6" s="13" t="s">
        <v>289</v>
      </c>
      <c r="E6" s="13" t="s">
        <v>113</v>
      </c>
    </row>
    <row r="9" spans="1:5">
      <c r="A9" s="15" t="s">
        <v>290</v>
      </c>
      <c r="B9" s="15"/>
      <c r="C9" s="15"/>
      <c r="D9" s="15"/>
      <c r="E9" s="15"/>
    </row>
    <row r="10" spans="1:5">
      <c r="A10" s="12" t="s">
        <v>90</v>
      </c>
      <c r="B10" s="12" t="s">
        <v>91</v>
      </c>
      <c r="C10" s="12" t="s">
        <v>92</v>
      </c>
      <c r="D10" s="12" t="s">
        <v>93</v>
      </c>
      <c r="E10" s="12" t="s">
        <v>94</v>
      </c>
    </row>
    <row r="11" spans="1:5">
      <c r="A11" s="13" t="s">
        <v>291</v>
      </c>
      <c r="B11" s="13" t="s">
        <v>292</v>
      </c>
      <c r="C11" s="53" t="s">
        <v>293</v>
      </c>
      <c r="D11" s="14" t="s">
        <v>294</v>
      </c>
      <c r="E11" s="54" t="s">
        <v>237</v>
      </c>
    </row>
    <row r="12" spans="1:5" hidden="1">
      <c r="A12" s="13" t="s">
        <v>295</v>
      </c>
      <c r="B12" s="13" t="s">
        <v>296</v>
      </c>
      <c r="C12" s="53" t="s">
        <v>297</v>
      </c>
      <c r="D12" s="14" t="s">
        <v>298</v>
      </c>
      <c r="E12" s="54" t="s">
        <v>237</v>
      </c>
    </row>
    <row r="13" spans="1:5">
      <c r="A13" s="317" t="s">
        <v>104</v>
      </c>
      <c r="B13" s="317" t="s">
        <v>1748</v>
      </c>
      <c r="C13" s="366" t="s">
        <v>1749</v>
      </c>
      <c r="D13" s="331" t="s">
        <v>1750</v>
      </c>
      <c r="E13" s="317" t="s">
        <v>1751</v>
      </c>
    </row>
    <row r="14" spans="1:5">
      <c r="A14" s="13" t="s">
        <v>109</v>
      </c>
      <c r="B14" s="13" t="s">
        <v>299</v>
      </c>
      <c r="C14" s="53" t="s">
        <v>300</v>
      </c>
      <c r="D14" s="14" t="s">
        <v>301</v>
      </c>
      <c r="E14" s="13" t="s">
        <v>127</v>
      </c>
    </row>
  </sheetData>
  <hyperlinks>
    <hyperlink ref="D11" r:id="rId1" xr:uid="{00000000-0004-0000-2000-000000000000}"/>
    <hyperlink ref="D13" r:id="rId2" display="Eka.Nurfebriani@pln.co.id" xr:uid="{00000000-0004-0000-2000-000001000000}"/>
    <hyperlink ref="D12" r:id="rId3" xr:uid="{00000000-0004-0000-2000-000002000000}"/>
    <hyperlink ref="D14" r:id="rId4" xr:uid="{00000000-0004-0000-2000-000003000000}"/>
  </hyperlink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4"/>
  <dimension ref="A1:E13"/>
  <sheetViews>
    <sheetView workbookViewId="0">
      <selection activeCell="B3" sqref="B3"/>
    </sheetView>
  </sheetViews>
  <sheetFormatPr defaultRowHeight="15"/>
  <cols>
    <col min="1" max="1" width="15.28515625" customWidth="1"/>
    <col min="2" max="2" width="25.7109375" bestFit="1" customWidth="1"/>
    <col min="3" max="3" width="9.28515625" bestFit="1" customWidth="1"/>
    <col min="4" max="4" width="29.28515625" bestFit="1" customWidth="1"/>
    <col min="5" max="5" width="27.140625" bestFit="1" customWidth="1"/>
  </cols>
  <sheetData>
    <row r="1" spans="1:5">
      <c r="A1" s="15" t="s">
        <v>114</v>
      </c>
      <c r="B1" s="15"/>
      <c r="C1" s="15"/>
      <c r="D1" s="15"/>
      <c r="E1" s="15"/>
    </row>
    <row r="2" spans="1:5">
      <c r="A2" s="12" t="s">
        <v>90</v>
      </c>
      <c r="B2" s="12" t="s">
        <v>91</v>
      </c>
      <c r="C2" s="12" t="s">
        <v>92</v>
      </c>
      <c r="D2" s="12" t="s">
        <v>93</v>
      </c>
      <c r="E2" s="12" t="s">
        <v>94</v>
      </c>
    </row>
    <row r="3" spans="1:5">
      <c r="A3" s="13" t="s">
        <v>95</v>
      </c>
      <c r="B3" s="13" t="s">
        <v>96</v>
      </c>
      <c r="C3" s="13" t="s">
        <v>97</v>
      </c>
      <c r="D3" s="14" t="s">
        <v>98</v>
      </c>
      <c r="E3" s="13" t="s">
        <v>99</v>
      </c>
    </row>
    <row r="4" spans="1:5">
      <c r="A4" s="13" t="s">
        <v>100</v>
      </c>
      <c r="B4" s="13" t="s">
        <v>101</v>
      </c>
      <c r="C4" s="13" t="s">
        <v>102</v>
      </c>
      <c r="D4" s="14" t="s">
        <v>103</v>
      </c>
      <c r="E4" s="13" t="s">
        <v>99</v>
      </c>
    </row>
    <row r="5" spans="1:5">
      <c r="A5" s="13" t="s">
        <v>104</v>
      </c>
      <c r="B5" s="13" t="s">
        <v>105</v>
      </c>
      <c r="C5" s="13" t="s">
        <v>106</v>
      </c>
      <c r="D5" s="14" t="s">
        <v>107</v>
      </c>
      <c r="E5" s="13" t="s">
        <v>108</v>
      </c>
    </row>
    <row r="6" spans="1:5">
      <c r="A6" s="13" t="s">
        <v>109</v>
      </c>
      <c r="B6" s="13" t="s">
        <v>110</v>
      </c>
      <c r="C6" s="13" t="s">
        <v>111</v>
      </c>
      <c r="D6" s="14" t="s">
        <v>112</v>
      </c>
      <c r="E6" s="13" t="s">
        <v>113</v>
      </c>
    </row>
    <row r="7" spans="1:5">
      <c r="A7" s="15"/>
      <c r="B7" s="15"/>
      <c r="C7" s="15"/>
      <c r="D7" s="15"/>
      <c r="E7" s="15"/>
    </row>
    <row r="8" spans="1:5">
      <c r="A8" s="15"/>
      <c r="B8" s="15"/>
      <c r="C8" s="15"/>
      <c r="D8" s="15"/>
      <c r="E8" s="15"/>
    </row>
    <row r="9" spans="1:5">
      <c r="A9" s="15" t="s">
        <v>115</v>
      </c>
      <c r="B9" s="15"/>
      <c r="C9" s="15"/>
      <c r="D9" s="15"/>
      <c r="E9" s="15"/>
    </row>
    <row r="10" spans="1:5">
      <c r="A10" s="12" t="s">
        <v>90</v>
      </c>
      <c r="B10" s="12" t="s">
        <v>91</v>
      </c>
      <c r="C10" s="12" t="s">
        <v>92</v>
      </c>
      <c r="D10" s="12" t="s">
        <v>93</v>
      </c>
      <c r="E10" s="12" t="s">
        <v>94</v>
      </c>
    </row>
    <row r="11" spans="1:5">
      <c r="A11" s="13" t="s">
        <v>95</v>
      </c>
      <c r="B11" s="13" t="s">
        <v>116</v>
      </c>
      <c r="C11" s="13" t="s">
        <v>117</v>
      </c>
      <c r="D11" s="14" t="s">
        <v>118</v>
      </c>
      <c r="E11" s="13" t="s">
        <v>119</v>
      </c>
    </row>
    <row r="12" spans="1:5">
      <c r="A12" s="13" t="s">
        <v>104</v>
      </c>
      <c r="B12" s="13" t="s">
        <v>120</v>
      </c>
      <c r="C12" s="13" t="s">
        <v>121</v>
      </c>
      <c r="D12" s="14" t="s">
        <v>122</v>
      </c>
      <c r="E12" s="13" t="s">
        <v>123</v>
      </c>
    </row>
    <row r="13" spans="1:5">
      <c r="A13" s="13" t="s">
        <v>109</v>
      </c>
      <c r="B13" s="13" t="s">
        <v>124</v>
      </c>
      <c r="C13" s="13" t="s">
        <v>125</v>
      </c>
      <c r="D13" s="14" t="s">
        <v>126</v>
      </c>
      <c r="E13" s="13" t="s">
        <v>127</v>
      </c>
    </row>
  </sheetData>
  <hyperlinks>
    <hyperlink ref="D13" r:id="rId1" xr:uid="{00000000-0004-0000-2100-000000000000}"/>
    <hyperlink ref="D12" r:id="rId2" xr:uid="{00000000-0004-0000-2100-000001000000}"/>
    <hyperlink ref="D11" r:id="rId3" xr:uid="{00000000-0004-0000-2100-000002000000}"/>
    <hyperlink ref="D5" r:id="rId4" xr:uid="{00000000-0004-0000-2100-000003000000}"/>
    <hyperlink ref="D6" r:id="rId5" xr:uid="{00000000-0004-0000-2100-000004000000}"/>
    <hyperlink ref="D4" r:id="rId6" xr:uid="{00000000-0004-0000-2100-000005000000}"/>
    <hyperlink ref="D3" r:id="rId7" xr:uid="{00000000-0004-0000-2100-000006000000}"/>
  </hyperlink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5"/>
  <dimension ref="A2:E18"/>
  <sheetViews>
    <sheetView topLeftCell="A7" workbookViewId="0">
      <selection activeCell="E17" sqref="E17"/>
    </sheetView>
  </sheetViews>
  <sheetFormatPr defaultRowHeight="15"/>
  <cols>
    <col min="1" max="1" width="18.85546875" customWidth="1"/>
    <col min="2" max="2" width="18.28515625" bestFit="1" customWidth="1"/>
    <col min="3" max="3" width="11" bestFit="1" customWidth="1"/>
    <col min="4" max="4" width="31.7109375" bestFit="1" customWidth="1"/>
    <col min="5" max="5" width="36.28515625" bestFit="1" customWidth="1"/>
  </cols>
  <sheetData>
    <row r="2" spans="1:5">
      <c r="A2" s="263" t="s">
        <v>619</v>
      </c>
      <c r="B2" s="262"/>
      <c r="C2" s="262"/>
      <c r="D2" s="262"/>
      <c r="E2" s="262"/>
    </row>
    <row r="3" spans="1:5">
      <c r="A3" s="263" t="s">
        <v>620</v>
      </c>
      <c r="B3" s="262"/>
      <c r="C3" s="262"/>
      <c r="D3" s="262"/>
      <c r="E3" s="262"/>
    </row>
    <row r="6" spans="1:5">
      <c r="A6" s="264" t="s">
        <v>621</v>
      </c>
      <c r="B6" s="262"/>
      <c r="C6" s="262"/>
      <c r="D6" s="262"/>
      <c r="E6" s="262"/>
    </row>
    <row r="7" spans="1:5">
      <c r="A7" s="265" t="s">
        <v>90</v>
      </c>
      <c r="B7" s="265" t="s">
        <v>91</v>
      </c>
      <c r="C7" s="265" t="s">
        <v>92</v>
      </c>
      <c r="D7" s="265" t="s">
        <v>93</v>
      </c>
      <c r="E7" s="265" t="s">
        <v>94</v>
      </c>
    </row>
    <row r="8" spans="1:5" ht="30">
      <c r="A8" s="266" t="s">
        <v>95</v>
      </c>
      <c r="B8" s="266" t="s">
        <v>622</v>
      </c>
      <c r="C8" s="266" t="s">
        <v>623</v>
      </c>
      <c r="D8" s="267" t="s">
        <v>1390</v>
      </c>
      <c r="E8" s="266" t="s">
        <v>624</v>
      </c>
    </row>
    <row r="9" spans="1:5" ht="30">
      <c r="A9" s="266" t="s">
        <v>100</v>
      </c>
      <c r="B9" s="266" t="s">
        <v>625</v>
      </c>
      <c r="C9" s="266" t="s">
        <v>626</v>
      </c>
      <c r="D9" s="267" t="s">
        <v>1391</v>
      </c>
      <c r="E9" s="266" t="s">
        <v>627</v>
      </c>
    </row>
    <row r="10" spans="1:5" ht="30">
      <c r="A10" s="266" t="s">
        <v>104</v>
      </c>
      <c r="B10" s="266" t="s">
        <v>628</v>
      </c>
      <c r="C10" s="266" t="s">
        <v>629</v>
      </c>
      <c r="D10" s="267" t="s">
        <v>630</v>
      </c>
      <c r="E10" s="266" t="s">
        <v>631</v>
      </c>
    </row>
    <row r="11" spans="1:5" ht="30">
      <c r="A11" s="266" t="s">
        <v>109</v>
      </c>
      <c r="B11" s="266" t="s">
        <v>632</v>
      </c>
      <c r="C11" s="266" t="s">
        <v>633</v>
      </c>
      <c r="D11" s="267" t="s">
        <v>1392</v>
      </c>
      <c r="E11" s="266" t="s">
        <v>113</v>
      </c>
    </row>
    <row r="12" spans="1:5">
      <c r="A12" s="268"/>
      <c r="B12" s="268"/>
      <c r="C12" s="268"/>
      <c r="D12" s="268"/>
      <c r="E12" s="268"/>
    </row>
    <row r="13" spans="1:5">
      <c r="A13" s="269"/>
      <c r="B13" s="269"/>
      <c r="C13" s="269"/>
      <c r="D13" s="269"/>
      <c r="E13" s="269"/>
    </row>
    <row r="14" spans="1:5">
      <c r="A14" s="271" t="s">
        <v>634</v>
      </c>
      <c r="B14" s="270"/>
      <c r="C14" s="270"/>
      <c r="D14" s="270"/>
      <c r="E14" s="270"/>
    </row>
    <row r="15" spans="1:5">
      <c r="A15" s="265" t="s">
        <v>90</v>
      </c>
      <c r="B15" s="265" t="s">
        <v>91</v>
      </c>
      <c r="C15" s="265" t="s">
        <v>92</v>
      </c>
      <c r="D15" s="265" t="s">
        <v>93</v>
      </c>
      <c r="E15" s="265" t="s">
        <v>94</v>
      </c>
    </row>
    <row r="16" spans="1:5" ht="30">
      <c r="A16" s="266" t="s">
        <v>95</v>
      </c>
      <c r="B16" s="266" t="s">
        <v>635</v>
      </c>
      <c r="C16" s="266" t="s">
        <v>636</v>
      </c>
      <c r="D16" s="267" t="s">
        <v>637</v>
      </c>
      <c r="E16" s="266" t="s">
        <v>638</v>
      </c>
    </row>
    <row r="17" spans="1:5" ht="30">
      <c r="A17" s="266" t="s">
        <v>104</v>
      </c>
      <c r="B17" s="266" t="s">
        <v>639</v>
      </c>
      <c r="C17" s="266" t="s">
        <v>640</v>
      </c>
      <c r="D17" s="267" t="s">
        <v>641</v>
      </c>
      <c r="E17" s="266" t="s">
        <v>642</v>
      </c>
    </row>
    <row r="18" spans="1:5" ht="30">
      <c r="A18" s="266" t="s">
        <v>109</v>
      </c>
      <c r="B18" s="266" t="s">
        <v>643</v>
      </c>
      <c r="C18" s="266" t="s">
        <v>644</v>
      </c>
      <c r="D18" s="267" t="s">
        <v>645</v>
      </c>
      <c r="E18" s="266" t="s">
        <v>646</v>
      </c>
    </row>
  </sheetData>
  <hyperlinks>
    <hyperlink ref="D16" r:id="rId1" display="sri.soewarti@pln.co.id" xr:uid="{00000000-0004-0000-2200-000000000000}"/>
    <hyperlink ref="D17" r:id="rId2" display="iskonik@pln.co.id" xr:uid="{00000000-0004-0000-2200-000001000000}"/>
    <hyperlink ref="D18" r:id="rId3" display="asnil.fauzi@pln.co.id" xr:uid="{00000000-0004-0000-2200-000002000000}"/>
    <hyperlink ref="D8" r:id="rId4" display="kristinaindah.kusuma@gmail.com" xr:uid="{00000000-0004-0000-2200-000003000000}"/>
    <hyperlink ref="D9" r:id="rId5" display="dio.agatha93@gmail.com" xr:uid="{00000000-0004-0000-2200-000004000000}"/>
    <hyperlink ref="D11" r:id="rId6" display="wihartady@gmail.com" xr:uid="{00000000-0004-0000-2200-000005000000}"/>
    <hyperlink ref="D10" r:id="rId7" display="arsetyo@gmail.com" xr:uid="{00000000-0004-0000-2200-000006000000}"/>
  </hyperlink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6"/>
  <dimension ref="A2:F16"/>
  <sheetViews>
    <sheetView zoomScaleNormal="100" workbookViewId="0">
      <selection activeCell="D6" sqref="D6"/>
    </sheetView>
  </sheetViews>
  <sheetFormatPr defaultColWidth="9.140625" defaultRowHeight="15"/>
  <cols>
    <col min="1" max="1" width="2.85546875" style="134" bestFit="1" customWidth="1"/>
    <col min="2" max="2" width="24" style="134" bestFit="1" customWidth="1"/>
    <col min="3" max="3" width="21.42578125" style="134" bestFit="1" customWidth="1"/>
    <col min="4" max="4" width="31.7109375" style="134" bestFit="1" customWidth="1"/>
    <col min="5" max="5" width="36.28515625" style="134" bestFit="1" customWidth="1"/>
    <col min="6" max="6" width="36.140625" style="134" bestFit="1" customWidth="1"/>
    <col min="7" max="16384" width="9.140625" style="134"/>
  </cols>
  <sheetData>
    <row r="2" spans="1:6">
      <c r="A2" s="25" t="s">
        <v>700</v>
      </c>
      <c r="B2" s="25" t="s">
        <v>1008</v>
      </c>
      <c r="C2" s="25"/>
      <c r="D2" s="25"/>
      <c r="E2" s="25"/>
      <c r="F2" s="25"/>
    </row>
    <row r="4" spans="1:6">
      <c r="B4" s="6" t="s">
        <v>129</v>
      </c>
      <c r="C4" s="6" t="s">
        <v>551</v>
      </c>
      <c r="D4" s="6" t="s">
        <v>92</v>
      </c>
      <c r="E4" s="6" t="s">
        <v>131</v>
      </c>
      <c r="F4" s="6" t="s">
        <v>132</v>
      </c>
    </row>
    <row r="5" spans="1:6">
      <c r="B5" s="91" t="s">
        <v>95</v>
      </c>
      <c r="C5" s="91" t="s">
        <v>1009</v>
      </c>
      <c r="D5" s="91" t="s">
        <v>1010</v>
      </c>
      <c r="E5" s="89" t="s">
        <v>1011</v>
      </c>
      <c r="F5" s="91" t="s">
        <v>1012</v>
      </c>
    </row>
    <row r="6" spans="1:6">
      <c r="B6" s="91" t="s">
        <v>100</v>
      </c>
      <c r="C6" s="91" t="s">
        <v>1013</v>
      </c>
      <c r="D6" s="91" t="s">
        <v>1014</v>
      </c>
      <c r="E6" s="89" t="s">
        <v>1015</v>
      </c>
      <c r="F6" s="91" t="s">
        <v>1016</v>
      </c>
    </row>
    <row r="7" spans="1:6">
      <c r="B7" s="91" t="s">
        <v>104</v>
      </c>
      <c r="C7" s="91" t="s">
        <v>1017</v>
      </c>
      <c r="D7" s="91" t="s">
        <v>1018</v>
      </c>
      <c r="E7" s="89" t="s">
        <v>1019</v>
      </c>
      <c r="F7" s="91" t="s">
        <v>1020</v>
      </c>
    </row>
    <row r="8" spans="1:6">
      <c r="B8" s="91" t="s">
        <v>109</v>
      </c>
      <c r="C8" s="91" t="s">
        <v>1021</v>
      </c>
      <c r="D8" s="91" t="s">
        <v>1022</v>
      </c>
      <c r="E8" s="89" t="s">
        <v>1023</v>
      </c>
      <c r="F8" s="91" t="s">
        <v>1024</v>
      </c>
    </row>
    <row r="11" spans="1:6">
      <c r="A11" s="25" t="s">
        <v>717</v>
      </c>
      <c r="B11" s="25" t="s">
        <v>718</v>
      </c>
      <c r="C11" s="25"/>
      <c r="D11" s="25"/>
      <c r="E11" s="25"/>
      <c r="F11" s="25"/>
    </row>
    <row r="13" spans="1:6">
      <c r="B13" s="6" t="s">
        <v>129</v>
      </c>
      <c r="C13" s="6" t="s">
        <v>551</v>
      </c>
      <c r="D13" s="6" t="s">
        <v>92</v>
      </c>
      <c r="E13" s="6" t="s">
        <v>131</v>
      </c>
      <c r="F13" s="6" t="s">
        <v>132</v>
      </c>
    </row>
    <row r="14" spans="1:6">
      <c r="B14" s="91" t="s">
        <v>95</v>
      </c>
      <c r="C14" s="91" t="s">
        <v>1025</v>
      </c>
      <c r="D14" s="91" t="s">
        <v>1026</v>
      </c>
      <c r="E14" s="89" t="s">
        <v>1027</v>
      </c>
      <c r="F14" s="91" t="s">
        <v>1028</v>
      </c>
    </row>
    <row r="15" spans="1:6">
      <c r="B15" s="91" t="s">
        <v>104</v>
      </c>
      <c r="C15" s="91" t="s">
        <v>1029</v>
      </c>
      <c r="D15" s="91" t="s">
        <v>1030</v>
      </c>
      <c r="E15" s="89" t="s">
        <v>1031</v>
      </c>
      <c r="F15" s="91" t="s">
        <v>1032</v>
      </c>
    </row>
    <row r="16" spans="1:6">
      <c r="B16" s="91" t="s">
        <v>109</v>
      </c>
      <c r="C16" s="91" t="s">
        <v>1033</v>
      </c>
      <c r="D16" s="91" t="s">
        <v>1034</v>
      </c>
      <c r="E16" s="89" t="s">
        <v>973</v>
      </c>
      <c r="F16" s="91" t="s">
        <v>1035</v>
      </c>
    </row>
  </sheetData>
  <hyperlinks>
    <hyperlink ref="E14" r:id="rId1" xr:uid="{00000000-0004-0000-2300-000000000000}"/>
    <hyperlink ref="E15" r:id="rId2" xr:uid="{00000000-0004-0000-2300-000001000000}"/>
    <hyperlink ref="E16" r:id="rId3" xr:uid="{00000000-0004-0000-2300-000002000000}"/>
    <hyperlink ref="E5" r:id="rId4" xr:uid="{00000000-0004-0000-2300-000003000000}"/>
    <hyperlink ref="E6" r:id="rId5" xr:uid="{00000000-0004-0000-2300-000004000000}"/>
    <hyperlink ref="E7" r:id="rId6" xr:uid="{00000000-0004-0000-2300-000005000000}"/>
    <hyperlink ref="E8" r:id="rId7" xr:uid="{00000000-0004-0000-2300-000006000000}"/>
  </hyperlinks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7"/>
  <dimension ref="A2:E18"/>
  <sheetViews>
    <sheetView zoomScaleNormal="100" workbookViewId="0">
      <selection activeCell="B18" sqref="B18"/>
    </sheetView>
  </sheetViews>
  <sheetFormatPr defaultColWidth="9.140625" defaultRowHeight="15"/>
  <cols>
    <col min="1" max="1" width="18.85546875" style="134" customWidth="1"/>
    <col min="2" max="2" width="26.7109375" style="134" bestFit="1" customWidth="1"/>
    <col min="3" max="3" width="11" style="134" bestFit="1" customWidth="1"/>
    <col min="4" max="4" width="31.7109375" style="134" bestFit="1" customWidth="1"/>
    <col min="5" max="5" width="36.28515625" style="134" bestFit="1" customWidth="1"/>
    <col min="6" max="16384" width="9.140625" style="134"/>
  </cols>
  <sheetData>
    <row r="2" spans="1:5">
      <c r="A2" s="105" t="s">
        <v>619</v>
      </c>
      <c r="B2" s="104"/>
      <c r="C2" s="104"/>
      <c r="D2" s="104"/>
      <c r="E2" s="104"/>
    </row>
    <row r="3" spans="1:5">
      <c r="A3" s="105" t="s">
        <v>29</v>
      </c>
      <c r="B3" s="104"/>
      <c r="C3" s="104"/>
      <c r="D3" s="104"/>
      <c r="E3" s="104"/>
    </row>
    <row r="6" spans="1:5">
      <c r="A6" s="106" t="s">
        <v>621</v>
      </c>
      <c r="B6" s="104"/>
      <c r="C6" s="104"/>
      <c r="D6" s="104"/>
      <c r="E6" s="104"/>
    </row>
    <row r="7" spans="1:5">
      <c r="A7" s="107" t="s">
        <v>90</v>
      </c>
      <c r="B7" s="107" t="s">
        <v>91</v>
      </c>
      <c r="C7" s="107" t="s">
        <v>92</v>
      </c>
      <c r="D7" s="107" t="s">
        <v>93</v>
      </c>
      <c r="E7" s="107" t="s">
        <v>94</v>
      </c>
    </row>
    <row r="8" spans="1:5">
      <c r="A8" s="108" t="s">
        <v>95</v>
      </c>
      <c r="B8" s="108" t="s">
        <v>1217</v>
      </c>
      <c r="C8" s="108" t="s">
        <v>1218</v>
      </c>
      <c r="D8" s="14" t="s">
        <v>1219</v>
      </c>
      <c r="E8" s="108" t="s">
        <v>237</v>
      </c>
    </row>
    <row r="9" spans="1:5">
      <c r="A9" s="108" t="s">
        <v>100</v>
      </c>
      <c r="B9" s="108" t="s">
        <v>1220</v>
      </c>
      <c r="C9" s="108" t="s">
        <v>1221</v>
      </c>
      <c r="D9" s="14" t="s">
        <v>1222</v>
      </c>
      <c r="E9" s="108" t="s">
        <v>237</v>
      </c>
    </row>
    <row r="10" spans="1:5">
      <c r="A10" s="108" t="s">
        <v>104</v>
      </c>
      <c r="B10" s="108" t="s">
        <v>967</v>
      </c>
      <c r="C10" s="108" t="s">
        <v>1216</v>
      </c>
      <c r="D10" s="110" t="s">
        <v>968</v>
      </c>
      <c r="E10" s="108" t="s">
        <v>631</v>
      </c>
    </row>
    <row r="11" spans="1:5">
      <c r="A11" s="108" t="s">
        <v>109</v>
      </c>
      <c r="B11" s="108" t="s">
        <v>1214</v>
      </c>
      <c r="C11" s="108" t="s">
        <v>1215</v>
      </c>
      <c r="D11" s="109" t="s">
        <v>966</v>
      </c>
      <c r="E11" s="108" t="s">
        <v>113</v>
      </c>
    </row>
    <row r="12" spans="1:5">
      <c r="A12" s="111"/>
      <c r="B12" s="111"/>
      <c r="C12" s="111"/>
      <c r="D12" s="111"/>
      <c r="E12" s="111"/>
    </row>
    <row r="13" spans="1:5">
      <c r="A13" s="112"/>
      <c r="B13" s="112"/>
      <c r="C13" s="112"/>
      <c r="D13" s="112"/>
      <c r="E13" s="112"/>
    </row>
    <row r="14" spans="1:5">
      <c r="A14" s="114" t="s">
        <v>634</v>
      </c>
      <c r="B14" s="113"/>
      <c r="C14" s="113"/>
      <c r="D14" s="113"/>
      <c r="E14" s="113"/>
    </row>
    <row r="15" spans="1:5">
      <c r="A15" s="107" t="s">
        <v>90</v>
      </c>
      <c r="B15" s="107" t="s">
        <v>91</v>
      </c>
      <c r="C15" s="107" t="s">
        <v>92</v>
      </c>
      <c r="D15" s="107" t="s">
        <v>93</v>
      </c>
      <c r="E15" s="107" t="s">
        <v>94</v>
      </c>
    </row>
    <row r="16" spans="1:5">
      <c r="A16" s="108" t="s">
        <v>95</v>
      </c>
      <c r="B16" s="108" t="s">
        <v>969</v>
      </c>
      <c r="C16" s="108" t="s">
        <v>1223</v>
      </c>
      <c r="D16" s="109" t="s">
        <v>970</v>
      </c>
      <c r="E16" s="108" t="s">
        <v>237</v>
      </c>
    </row>
    <row r="17" spans="1:5">
      <c r="A17" s="108" t="s">
        <v>104</v>
      </c>
      <c r="B17" s="108" t="s">
        <v>971</v>
      </c>
      <c r="C17" s="108" t="s">
        <v>1224</v>
      </c>
      <c r="D17" s="109" t="s">
        <v>972</v>
      </c>
      <c r="E17" s="108" t="s">
        <v>123</v>
      </c>
    </row>
    <row r="18" spans="1:5">
      <c r="A18" s="108" t="s">
        <v>109</v>
      </c>
      <c r="B18" s="108" t="s">
        <v>964</v>
      </c>
      <c r="C18" s="108" t="s">
        <v>1225</v>
      </c>
      <c r="D18" s="110" t="s">
        <v>965</v>
      </c>
      <c r="E18" s="108" t="s">
        <v>646</v>
      </c>
    </row>
  </sheetData>
  <hyperlinks>
    <hyperlink ref="D18" r:id="rId1" display="asnil.fauzi@pln.co.id" xr:uid="{00000000-0004-0000-2400-000000000000}"/>
    <hyperlink ref="D11" r:id="rId2" display="wihartady@gmail.com" xr:uid="{00000000-0004-0000-2400-000001000000}"/>
    <hyperlink ref="D10" r:id="rId3" display="arsetyo@gmail.com" xr:uid="{00000000-0004-0000-2400-000002000000}"/>
    <hyperlink ref="D8" r:id="rId4" xr:uid="{00000000-0004-0000-2400-000003000000}"/>
    <hyperlink ref="D9" r:id="rId5" xr:uid="{00000000-0004-0000-2400-000004000000}"/>
  </hyperlinks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Sheet38"/>
  <dimension ref="A2:E13"/>
  <sheetViews>
    <sheetView zoomScaleNormal="100" workbookViewId="0"/>
  </sheetViews>
  <sheetFormatPr defaultColWidth="9.140625" defaultRowHeight="15"/>
  <cols>
    <col min="1" max="1" width="18.85546875" style="227" customWidth="1"/>
    <col min="2" max="2" width="26.7109375" style="227" bestFit="1" customWidth="1"/>
    <col min="3" max="3" width="11" style="227" bestFit="1" customWidth="1"/>
    <col min="4" max="4" width="31.7109375" style="227" bestFit="1" customWidth="1"/>
    <col min="5" max="5" width="36.28515625" style="227" bestFit="1" customWidth="1"/>
    <col min="6" max="16384" width="9.140625" style="227"/>
  </cols>
  <sheetData>
    <row r="2" spans="1:5">
      <c r="A2" s="227" t="s">
        <v>700</v>
      </c>
      <c r="B2" s="227" t="s">
        <v>701</v>
      </c>
    </row>
    <row r="3" spans="1:5">
      <c r="A3" s="91" t="s">
        <v>90</v>
      </c>
      <c r="B3" s="91" t="s">
        <v>91</v>
      </c>
      <c r="C3" s="91" t="s">
        <v>92</v>
      </c>
      <c r="D3" s="91" t="s">
        <v>93</v>
      </c>
      <c r="E3" s="91" t="s">
        <v>94</v>
      </c>
    </row>
    <row r="4" spans="1:5">
      <c r="A4" s="91" t="s">
        <v>95</v>
      </c>
      <c r="B4" s="91" t="s">
        <v>1538</v>
      </c>
      <c r="C4" s="91" t="s">
        <v>1539</v>
      </c>
      <c r="D4" s="91" t="s">
        <v>1540</v>
      </c>
      <c r="E4" s="91" t="s">
        <v>237</v>
      </c>
    </row>
    <row r="5" spans="1:5">
      <c r="A5" s="91" t="s">
        <v>100</v>
      </c>
      <c r="B5" s="91" t="s">
        <v>1541</v>
      </c>
      <c r="C5" s="91" t="s">
        <v>1542</v>
      </c>
      <c r="D5" s="91" t="s">
        <v>1543</v>
      </c>
      <c r="E5" s="91" t="s">
        <v>237</v>
      </c>
    </row>
    <row r="6" spans="1:5">
      <c r="A6" s="91" t="s">
        <v>104</v>
      </c>
      <c r="B6" s="91" t="s">
        <v>1544</v>
      </c>
      <c r="C6" s="91" t="s">
        <v>1545</v>
      </c>
      <c r="D6" s="91" t="s">
        <v>1546</v>
      </c>
      <c r="E6" s="91" t="s">
        <v>219</v>
      </c>
    </row>
    <row r="7" spans="1:5">
      <c r="A7" s="91" t="s">
        <v>109</v>
      </c>
      <c r="B7" s="91" t="s">
        <v>1547</v>
      </c>
      <c r="C7" s="91" t="s">
        <v>1548</v>
      </c>
      <c r="D7" s="91" t="s">
        <v>1549</v>
      </c>
      <c r="E7" s="91" t="s">
        <v>230</v>
      </c>
    </row>
    <row r="9" spans="1:5">
      <c r="A9" s="227" t="s">
        <v>717</v>
      </c>
      <c r="B9" s="227" t="s">
        <v>936</v>
      </c>
    </row>
    <row r="10" spans="1:5">
      <c r="A10" s="91" t="s">
        <v>90</v>
      </c>
      <c r="B10" s="91" t="s">
        <v>91</v>
      </c>
      <c r="C10" s="91" t="s">
        <v>92</v>
      </c>
      <c r="D10" s="91" t="s">
        <v>93</v>
      </c>
      <c r="E10" s="91" t="s">
        <v>94</v>
      </c>
    </row>
    <row r="11" spans="1:5">
      <c r="A11" s="91" t="s">
        <v>95</v>
      </c>
      <c r="B11" s="91" t="s">
        <v>1538</v>
      </c>
      <c r="C11" s="91" t="s">
        <v>1539</v>
      </c>
      <c r="D11" s="91" t="s">
        <v>1540</v>
      </c>
      <c r="E11" s="91" t="s">
        <v>237</v>
      </c>
    </row>
    <row r="12" spans="1:5">
      <c r="A12" s="91" t="s">
        <v>104</v>
      </c>
      <c r="B12" s="91" t="s">
        <v>1544</v>
      </c>
      <c r="C12" s="91" t="s">
        <v>1545</v>
      </c>
      <c r="D12" s="91" t="s">
        <v>1546</v>
      </c>
      <c r="E12" s="91" t="s">
        <v>219</v>
      </c>
    </row>
    <row r="13" spans="1:5">
      <c r="A13" s="91" t="s">
        <v>109</v>
      </c>
      <c r="B13" s="91" t="s">
        <v>1547</v>
      </c>
      <c r="C13" s="91" t="s">
        <v>1548</v>
      </c>
      <c r="D13" s="91" t="s">
        <v>1549</v>
      </c>
      <c r="E13" s="91" t="s">
        <v>230</v>
      </c>
    </row>
  </sheetData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9"/>
  <dimension ref="A1:E15"/>
  <sheetViews>
    <sheetView zoomScaleNormal="100" workbookViewId="0">
      <selection activeCell="A7" sqref="A7:E7"/>
    </sheetView>
  </sheetViews>
  <sheetFormatPr defaultRowHeight="15"/>
  <cols>
    <col min="1" max="1" width="14.42578125" customWidth="1"/>
    <col min="2" max="2" width="25.28515625" bestFit="1" customWidth="1"/>
    <col min="3" max="3" width="14.42578125" customWidth="1"/>
    <col min="4" max="4" width="32.85546875" bestFit="1" customWidth="1"/>
    <col min="5" max="5" width="41.5703125" bestFit="1" customWidth="1"/>
  </cols>
  <sheetData>
    <row r="1" spans="1:5">
      <c r="A1" s="242" t="s">
        <v>195</v>
      </c>
      <c r="B1" s="241"/>
      <c r="C1" s="241"/>
      <c r="D1" s="241"/>
      <c r="E1" s="241"/>
    </row>
    <row r="2" spans="1:5">
      <c r="C2" s="10"/>
    </row>
    <row r="3" spans="1:5">
      <c r="A3" s="243" t="s">
        <v>90</v>
      </c>
      <c r="B3" s="243" t="s">
        <v>91</v>
      </c>
      <c r="C3" s="243" t="s">
        <v>92</v>
      </c>
      <c r="D3" s="243" t="s">
        <v>977</v>
      </c>
      <c r="E3" s="243" t="s">
        <v>94</v>
      </c>
    </row>
    <row r="4" spans="1:5">
      <c r="A4" s="246" t="s">
        <v>95</v>
      </c>
      <c r="B4" s="244" t="s">
        <v>1373</v>
      </c>
      <c r="C4" s="250" t="s">
        <v>391</v>
      </c>
      <c r="D4" s="245" t="s">
        <v>1374</v>
      </c>
      <c r="E4" s="251" t="s">
        <v>392</v>
      </c>
    </row>
    <row r="5" spans="1:5">
      <c r="A5" s="328" t="s">
        <v>100</v>
      </c>
      <c r="B5" s="329" t="s">
        <v>1704</v>
      </c>
      <c r="C5" s="330" t="s">
        <v>1705</v>
      </c>
      <c r="D5" s="331" t="s">
        <v>1706</v>
      </c>
      <c r="E5" s="332"/>
    </row>
    <row r="6" spans="1:5">
      <c r="A6" s="246" t="s">
        <v>104</v>
      </c>
      <c r="B6" s="244" t="s">
        <v>1375</v>
      </c>
      <c r="C6" s="250" t="s">
        <v>393</v>
      </c>
      <c r="D6" s="245" t="s">
        <v>1376</v>
      </c>
      <c r="E6" s="251" t="s">
        <v>394</v>
      </c>
    </row>
    <row r="7" spans="1:5">
      <c r="A7" s="333" t="s">
        <v>109</v>
      </c>
      <c r="B7" s="329" t="s">
        <v>1707</v>
      </c>
      <c r="C7" s="330"/>
      <c r="D7" s="331" t="s">
        <v>220</v>
      </c>
      <c r="E7" s="332" t="s">
        <v>113</v>
      </c>
    </row>
    <row r="8" spans="1:5">
      <c r="A8" s="247"/>
      <c r="B8" s="241"/>
      <c r="C8" s="241"/>
      <c r="D8" s="241"/>
      <c r="E8" s="252"/>
    </row>
    <row r="9" spans="1:5">
      <c r="A9" s="247"/>
      <c r="B9" s="241"/>
      <c r="C9" s="241"/>
      <c r="D9" s="241"/>
      <c r="E9" s="252"/>
    </row>
    <row r="10" spans="1:5">
      <c r="A10" s="248" t="s">
        <v>208</v>
      </c>
      <c r="B10" s="241"/>
      <c r="C10" s="241"/>
      <c r="D10" s="241"/>
      <c r="E10" s="252"/>
    </row>
    <row r="11" spans="1:5">
      <c r="A11" s="247"/>
      <c r="B11" s="241"/>
      <c r="C11" s="241"/>
      <c r="D11" s="241"/>
      <c r="E11" s="252"/>
    </row>
    <row r="12" spans="1:5">
      <c r="A12" s="249" t="s">
        <v>90</v>
      </c>
      <c r="B12" s="243" t="s">
        <v>91</v>
      </c>
      <c r="C12" s="243" t="s">
        <v>92</v>
      </c>
      <c r="D12" s="243" t="s">
        <v>977</v>
      </c>
      <c r="E12" s="253" t="s">
        <v>94</v>
      </c>
    </row>
    <row r="13" spans="1:5">
      <c r="A13" s="246" t="s">
        <v>95</v>
      </c>
      <c r="B13" s="244" t="s">
        <v>1377</v>
      </c>
      <c r="C13" s="250" t="s">
        <v>395</v>
      </c>
      <c r="D13" s="245" t="s">
        <v>1378</v>
      </c>
      <c r="E13" s="251" t="s">
        <v>182</v>
      </c>
    </row>
    <row r="14" spans="1:5">
      <c r="A14" s="246" t="s">
        <v>104</v>
      </c>
      <c r="B14" s="244" t="s">
        <v>1379</v>
      </c>
      <c r="C14" s="250" t="s">
        <v>396</v>
      </c>
      <c r="D14" s="245" t="s">
        <v>397</v>
      </c>
      <c r="E14" s="251" t="s">
        <v>398</v>
      </c>
    </row>
    <row r="15" spans="1:5" ht="30">
      <c r="A15" s="246" t="s">
        <v>109</v>
      </c>
      <c r="B15" s="244" t="s">
        <v>1380</v>
      </c>
      <c r="C15" s="250" t="s">
        <v>399</v>
      </c>
      <c r="D15" s="245" t="s">
        <v>1381</v>
      </c>
      <c r="E15" s="251" t="s">
        <v>400</v>
      </c>
    </row>
  </sheetData>
  <hyperlinks>
    <hyperlink ref="D14" r:id="rId1" xr:uid="{00000000-0004-0000-2600-000000000000}"/>
    <hyperlink ref="D4" r:id="rId2" xr:uid="{00000000-0004-0000-2600-000001000000}"/>
    <hyperlink ref="D6" r:id="rId3" xr:uid="{00000000-0004-0000-2600-000002000000}"/>
    <hyperlink ref="D7" r:id="rId4" display="achmad.rasyid@pln.co.id" xr:uid="{00000000-0004-0000-2600-000003000000}"/>
    <hyperlink ref="D13" r:id="rId5" xr:uid="{00000000-0004-0000-2600-000004000000}"/>
    <hyperlink ref="D15" r:id="rId6" xr:uid="{00000000-0004-0000-2600-000005000000}"/>
  </hyperlinks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0">
    <tabColor rgb="FFFFFF00"/>
  </sheetPr>
  <dimension ref="A1:E7"/>
  <sheetViews>
    <sheetView workbookViewId="0">
      <selection activeCell="A5" sqref="A5:E5"/>
    </sheetView>
  </sheetViews>
  <sheetFormatPr defaultRowHeight="15"/>
  <cols>
    <col min="1" max="1" width="12.7109375" bestFit="1" customWidth="1"/>
    <col min="2" max="2" width="11.5703125" bestFit="1" customWidth="1"/>
    <col min="3" max="3" width="11.28515625" bestFit="1" customWidth="1"/>
    <col min="4" max="4" width="52" bestFit="1" customWidth="1"/>
    <col min="5" max="5" width="32.85546875" bestFit="1" customWidth="1"/>
  </cols>
  <sheetData>
    <row r="1" spans="1:5">
      <c r="A1" s="423" t="s">
        <v>493</v>
      </c>
      <c r="B1" s="423"/>
      <c r="C1" s="423"/>
      <c r="D1" s="423"/>
      <c r="E1" s="423"/>
    </row>
    <row r="2" spans="1:5">
      <c r="A2" s="423" t="s">
        <v>494</v>
      </c>
      <c r="B2" s="423"/>
      <c r="C2" s="423"/>
      <c r="D2" s="423"/>
      <c r="E2" s="423"/>
    </row>
    <row r="4" spans="1:5">
      <c r="A4" s="87" t="s">
        <v>90</v>
      </c>
      <c r="B4" s="87" t="s">
        <v>91</v>
      </c>
      <c r="C4" s="87" t="s">
        <v>92</v>
      </c>
      <c r="D4" s="87" t="s">
        <v>93</v>
      </c>
      <c r="E4" s="87" t="s">
        <v>94</v>
      </c>
    </row>
    <row r="5" spans="1:5">
      <c r="A5" s="334" t="s">
        <v>95</v>
      </c>
      <c r="B5" s="334" t="s">
        <v>1708</v>
      </c>
      <c r="C5" s="334"/>
      <c r="D5" s="335" t="s">
        <v>1709</v>
      </c>
      <c r="E5" s="334" t="s">
        <v>495</v>
      </c>
    </row>
    <row r="6" spans="1:5">
      <c r="A6" s="87" t="s">
        <v>104</v>
      </c>
      <c r="B6" s="87" t="s">
        <v>496</v>
      </c>
      <c r="C6" s="87" t="s">
        <v>497</v>
      </c>
      <c r="D6" s="87" t="s">
        <v>498</v>
      </c>
      <c r="E6" s="87" t="s">
        <v>499</v>
      </c>
    </row>
    <row r="7" spans="1:5">
      <c r="A7" s="87" t="s">
        <v>109</v>
      </c>
      <c r="B7" s="87" t="s">
        <v>500</v>
      </c>
      <c r="C7" s="87" t="s">
        <v>501</v>
      </c>
      <c r="D7" s="87" t="s">
        <v>502</v>
      </c>
      <c r="E7" s="87" t="s">
        <v>503</v>
      </c>
    </row>
  </sheetData>
  <mergeCells count="2">
    <mergeCell ref="A1:E1"/>
    <mergeCell ref="A2:E2"/>
  </mergeCells>
  <hyperlinks>
    <hyperlink ref="D6" r:id="rId1" display="saparin@pln.co.id" xr:uid="{00000000-0004-0000-2700-000000000000}"/>
    <hyperlink ref="D5" r:id="rId2" display="satryanti.sl@pln.co.id " xr:uid="{00000000-0004-0000-2700-000001000000}"/>
    <hyperlink ref="D7" r:id="rId3" display="kamaluddin@pln.co.id" xr:uid="{00000000-0004-0000-2700-000002000000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E15"/>
  <sheetViews>
    <sheetView workbookViewId="0">
      <selection activeCell="C21" sqref="C21"/>
    </sheetView>
  </sheetViews>
  <sheetFormatPr defaultRowHeight="15"/>
  <cols>
    <col min="1" max="1" width="14.42578125" customWidth="1"/>
    <col min="2" max="2" width="22.28515625" bestFit="1" customWidth="1"/>
    <col min="3" max="3" width="14.42578125" customWidth="1"/>
    <col min="4" max="4" width="24.5703125" bestFit="1" customWidth="1"/>
    <col min="5" max="5" width="36.5703125" bestFit="1" customWidth="1"/>
  </cols>
  <sheetData>
    <row r="1" spans="1:5">
      <c r="A1" s="15" t="s">
        <v>195</v>
      </c>
      <c r="B1" s="15"/>
      <c r="C1" s="61"/>
      <c r="D1" s="15"/>
      <c r="E1" s="15"/>
    </row>
    <row r="2" spans="1:5">
      <c r="C2" s="10"/>
    </row>
    <row r="3" spans="1:5">
      <c r="A3" s="53" t="s">
        <v>90</v>
      </c>
      <c r="B3" s="53" t="s">
        <v>91</v>
      </c>
      <c r="C3" s="53" t="s">
        <v>92</v>
      </c>
      <c r="D3" s="53" t="s">
        <v>93</v>
      </c>
      <c r="E3" s="53" t="s">
        <v>94</v>
      </c>
    </row>
    <row r="4" spans="1:5">
      <c r="A4" s="1" t="s">
        <v>95</v>
      </c>
      <c r="B4" s="1" t="s">
        <v>323</v>
      </c>
      <c r="C4" s="7" t="s">
        <v>324</v>
      </c>
      <c r="D4" s="66" t="s">
        <v>325</v>
      </c>
      <c r="E4" s="1" t="s">
        <v>326</v>
      </c>
    </row>
    <row r="5" spans="1:5">
      <c r="A5" s="1" t="s">
        <v>100</v>
      </c>
      <c r="B5" s="1" t="s">
        <v>327</v>
      </c>
      <c r="C5" s="7" t="s">
        <v>328</v>
      </c>
      <c r="D5" s="67" t="s">
        <v>329</v>
      </c>
      <c r="E5" s="1" t="s">
        <v>326</v>
      </c>
    </row>
    <row r="6" spans="1:5">
      <c r="A6" s="1" t="s">
        <v>104</v>
      </c>
      <c r="B6" s="1" t="s">
        <v>330</v>
      </c>
      <c r="C6" s="7" t="s">
        <v>331</v>
      </c>
      <c r="D6" s="66" t="s">
        <v>332</v>
      </c>
      <c r="E6" s="1" t="s">
        <v>333</v>
      </c>
    </row>
    <row r="7" spans="1:5">
      <c r="A7" s="318" t="s">
        <v>109</v>
      </c>
      <c r="B7" s="318" t="s">
        <v>334</v>
      </c>
      <c r="C7" s="319" t="s">
        <v>335</v>
      </c>
      <c r="D7" s="320" t="s">
        <v>336</v>
      </c>
      <c r="E7" s="318" t="s">
        <v>337</v>
      </c>
    </row>
    <row r="8" spans="1:5">
      <c r="C8" s="10"/>
    </row>
    <row r="9" spans="1:5">
      <c r="C9" s="10"/>
    </row>
    <row r="10" spans="1:5">
      <c r="A10" s="15" t="s">
        <v>115</v>
      </c>
      <c r="B10" s="15"/>
      <c r="C10" s="61"/>
      <c r="D10" s="15"/>
      <c r="E10" s="15"/>
    </row>
    <row r="11" spans="1:5">
      <c r="C11" s="10"/>
    </row>
    <row r="12" spans="1:5">
      <c r="A12" s="53" t="s">
        <v>90</v>
      </c>
      <c r="B12" s="53" t="s">
        <v>91</v>
      </c>
      <c r="C12" s="53" t="s">
        <v>92</v>
      </c>
      <c r="D12" s="53" t="s">
        <v>93</v>
      </c>
      <c r="E12" s="53" t="s">
        <v>94</v>
      </c>
    </row>
    <row r="13" spans="1:5">
      <c r="A13" s="1" t="s">
        <v>95</v>
      </c>
      <c r="B13" s="1" t="s">
        <v>338</v>
      </c>
      <c r="C13" s="7" t="s">
        <v>339</v>
      </c>
      <c r="D13" s="66" t="s">
        <v>340</v>
      </c>
      <c r="E13" s="1" t="s">
        <v>341</v>
      </c>
    </row>
    <row r="14" spans="1:5">
      <c r="A14" s="1" t="s">
        <v>104</v>
      </c>
      <c r="B14" s="1" t="s">
        <v>330</v>
      </c>
      <c r="C14" s="7" t="s">
        <v>331</v>
      </c>
      <c r="D14" s="66" t="s">
        <v>332</v>
      </c>
      <c r="E14" s="1" t="s">
        <v>333</v>
      </c>
    </row>
    <row r="15" spans="1:5">
      <c r="A15" s="1" t="s">
        <v>109</v>
      </c>
      <c r="B15" s="1" t="s">
        <v>334</v>
      </c>
      <c r="C15" s="7" t="s">
        <v>335</v>
      </c>
      <c r="D15" s="66" t="s">
        <v>336</v>
      </c>
      <c r="E15" s="1" t="s">
        <v>337</v>
      </c>
    </row>
  </sheetData>
  <hyperlinks>
    <hyperlink ref="D6" r:id="rId1" xr:uid="{00000000-0004-0000-0300-000000000000}"/>
    <hyperlink ref="D4" r:id="rId2" xr:uid="{00000000-0004-0000-0300-000001000000}"/>
    <hyperlink ref="D7" r:id="rId3" xr:uid="{00000000-0004-0000-0300-000002000000}"/>
    <hyperlink ref="D13" r:id="rId4" xr:uid="{00000000-0004-0000-0300-000003000000}"/>
    <hyperlink ref="D14" r:id="rId5" xr:uid="{00000000-0004-0000-0300-000004000000}"/>
    <hyperlink ref="D15" r:id="rId6" xr:uid="{00000000-0004-0000-0300-000005000000}"/>
    <hyperlink ref="D5" r:id="rId7" xr:uid="{00000000-0004-0000-0300-000006000000}"/>
  </hyperlinks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Sheet41"/>
  <dimension ref="A1:E14"/>
  <sheetViews>
    <sheetView workbookViewId="0">
      <selection activeCell="A14" sqref="A14:E14"/>
    </sheetView>
  </sheetViews>
  <sheetFormatPr defaultRowHeight="15"/>
  <cols>
    <col min="1" max="1" width="13.5703125" customWidth="1"/>
    <col min="2" max="2" width="14" bestFit="1" customWidth="1"/>
    <col min="3" max="3" width="10.85546875" bestFit="1" customWidth="1"/>
    <col min="4" max="4" width="23.42578125" bestFit="1" customWidth="1"/>
    <col min="5" max="5" width="15.85546875" bestFit="1" customWidth="1"/>
  </cols>
  <sheetData>
    <row r="1" spans="1:5">
      <c r="A1" t="s">
        <v>114</v>
      </c>
    </row>
    <row r="3" spans="1:5">
      <c r="A3" s="91" t="s">
        <v>90</v>
      </c>
      <c r="B3" s="91" t="s">
        <v>91</v>
      </c>
      <c r="C3" s="91" t="s">
        <v>92</v>
      </c>
      <c r="D3" s="91" t="s">
        <v>93</v>
      </c>
      <c r="E3" s="91" t="s">
        <v>94</v>
      </c>
    </row>
    <row r="4" spans="1:5">
      <c r="A4" s="91" t="s">
        <v>95</v>
      </c>
      <c r="B4" s="91" t="s">
        <v>869</v>
      </c>
      <c r="C4" s="91" t="s">
        <v>870</v>
      </c>
      <c r="D4" s="91" t="s">
        <v>1435</v>
      </c>
      <c r="E4" s="91" t="s">
        <v>237</v>
      </c>
    </row>
    <row r="5" spans="1:5">
      <c r="A5" s="91" t="s">
        <v>100</v>
      </c>
      <c r="B5" s="91" t="s">
        <v>871</v>
      </c>
      <c r="C5" s="91" t="s">
        <v>872</v>
      </c>
      <c r="D5" s="91" t="s">
        <v>1436</v>
      </c>
      <c r="E5" s="91" t="s">
        <v>237</v>
      </c>
    </row>
    <row r="6" spans="1:5">
      <c r="A6" s="91" t="s">
        <v>104</v>
      </c>
      <c r="B6" s="91" t="s">
        <v>873</v>
      </c>
      <c r="C6" s="91" t="s">
        <v>874</v>
      </c>
      <c r="D6" s="91" t="s">
        <v>1437</v>
      </c>
      <c r="E6" s="91" t="s">
        <v>219</v>
      </c>
    </row>
    <row r="7" spans="1:5">
      <c r="A7" s="310" t="s">
        <v>109</v>
      </c>
      <c r="B7" s="310" t="s">
        <v>1710</v>
      </c>
      <c r="C7" s="310"/>
      <c r="D7" s="310" t="s">
        <v>1711</v>
      </c>
      <c r="E7" s="310" t="s">
        <v>230</v>
      </c>
    </row>
    <row r="10" spans="1:5">
      <c r="A10" t="s">
        <v>115</v>
      </c>
    </row>
    <row r="12" spans="1:5">
      <c r="A12" s="91" t="s">
        <v>95</v>
      </c>
      <c r="B12" s="91" t="s">
        <v>869</v>
      </c>
      <c r="C12" s="91" t="s">
        <v>870</v>
      </c>
      <c r="D12" s="91" t="s">
        <v>1435</v>
      </c>
      <c r="E12" s="91" t="s">
        <v>237</v>
      </c>
    </row>
    <row r="13" spans="1:5">
      <c r="A13" s="91" t="s">
        <v>104</v>
      </c>
      <c r="B13" s="91" t="s">
        <v>873</v>
      </c>
      <c r="C13" s="91" t="s">
        <v>874</v>
      </c>
      <c r="D13" s="91" t="s">
        <v>1437</v>
      </c>
      <c r="E13" s="91" t="s">
        <v>219</v>
      </c>
    </row>
    <row r="14" spans="1:5">
      <c r="A14" s="310" t="s">
        <v>109</v>
      </c>
      <c r="B14" s="310" t="s">
        <v>1710</v>
      </c>
      <c r="C14" s="310"/>
      <c r="D14" s="310" t="s">
        <v>1711</v>
      </c>
      <c r="E14" s="310" t="s">
        <v>230</v>
      </c>
    </row>
  </sheetData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Sheet42"/>
  <dimension ref="A1:E12"/>
  <sheetViews>
    <sheetView zoomScale="85" zoomScaleNormal="85" workbookViewId="0">
      <selection activeCell="D5" sqref="D5"/>
    </sheetView>
  </sheetViews>
  <sheetFormatPr defaultRowHeight="15"/>
  <cols>
    <col min="1" max="1" width="14.28515625" customWidth="1"/>
    <col min="2" max="2" width="35.28515625" customWidth="1"/>
    <col min="3" max="3" width="14.28515625" customWidth="1"/>
    <col min="4" max="4" width="30" customWidth="1"/>
    <col min="5" max="5" width="49.140625" customWidth="1"/>
  </cols>
  <sheetData>
    <row r="1" spans="1:5" ht="15.75" thickBot="1">
      <c r="A1" s="79" t="s">
        <v>444</v>
      </c>
    </row>
    <row r="2" spans="1:5" ht="16.5" thickBot="1">
      <c r="A2" s="80" t="s">
        <v>90</v>
      </c>
      <c r="B2" s="81" t="s">
        <v>91</v>
      </c>
      <c r="C2" s="81" t="s">
        <v>92</v>
      </c>
      <c r="D2" s="81" t="s">
        <v>93</v>
      </c>
      <c r="E2" s="81" t="s">
        <v>94</v>
      </c>
    </row>
    <row r="3" spans="1:5" ht="15.75" thickBot="1">
      <c r="A3" s="82" t="s">
        <v>95</v>
      </c>
      <c r="B3" s="83" t="s">
        <v>445</v>
      </c>
      <c r="C3" s="83" t="s">
        <v>446</v>
      </c>
      <c r="D3" s="83" t="s">
        <v>447</v>
      </c>
      <c r="E3" s="83" t="s">
        <v>448</v>
      </c>
    </row>
    <row r="4" spans="1:5" ht="15.75" thickBot="1">
      <c r="A4" s="82" t="s">
        <v>100</v>
      </c>
      <c r="B4" s="83" t="s">
        <v>449</v>
      </c>
      <c r="C4" s="83" t="s">
        <v>450</v>
      </c>
      <c r="D4" s="83" t="s">
        <v>451</v>
      </c>
      <c r="E4" s="83" t="s">
        <v>452</v>
      </c>
    </row>
    <row r="5" spans="1:5" ht="15.75" thickBot="1">
      <c r="A5" s="82" t="s">
        <v>104</v>
      </c>
      <c r="B5" s="83" t="s">
        <v>1732</v>
      </c>
      <c r="C5" s="83"/>
      <c r="D5" s="361" t="s">
        <v>1731</v>
      </c>
      <c r="E5" s="83" t="s">
        <v>453</v>
      </c>
    </row>
    <row r="6" spans="1:5" ht="15.75" thickBot="1">
      <c r="A6" s="82" t="s">
        <v>109</v>
      </c>
      <c r="B6" s="83" t="s">
        <v>454</v>
      </c>
      <c r="C6" s="83" t="s">
        <v>455</v>
      </c>
      <c r="D6" s="83" t="s">
        <v>456</v>
      </c>
      <c r="E6" s="83" t="s">
        <v>457</v>
      </c>
    </row>
    <row r="7" spans="1:5">
      <c r="A7" s="84"/>
    </row>
    <row r="8" spans="1:5" ht="15.75" thickBot="1">
      <c r="A8" s="79" t="s">
        <v>458</v>
      </c>
    </row>
    <row r="9" spans="1:5" ht="16.5" thickBot="1">
      <c r="A9" s="80" t="s">
        <v>90</v>
      </c>
      <c r="B9" s="81" t="s">
        <v>91</v>
      </c>
      <c r="C9" s="81" t="s">
        <v>92</v>
      </c>
      <c r="D9" s="81" t="s">
        <v>93</v>
      </c>
      <c r="E9" s="81" t="s">
        <v>94</v>
      </c>
    </row>
    <row r="10" spans="1:5" ht="15.75" thickBot="1">
      <c r="A10" s="82" t="s">
        <v>95</v>
      </c>
      <c r="B10" s="83" t="s">
        <v>459</v>
      </c>
      <c r="C10" s="83" t="s">
        <v>460</v>
      </c>
      <c r="D10" s="83" t="s">
        <v>461</v>
      </c>
      <c r="E10" s="83" t="s">
        <v>462</v>
      </c>
    </row>
    <row r="11" spans="1:5" ht="15.75" thickBot="1">
      <c r="A11" s="82" t="s">
        <v>104</v>
      </c>
      <c r="B11" s="83" t="s">
        <v>463</v>
      </c>
      <c r="C11" s="83" t="s">
        <v>464</v>
      </c>
      <c r="D11" s="83" t="s">
        <v>465</v>
      </c>
      <c r="E11" s="83" t="s">
        <v>123</v>
      </c>
    </row>
    <row r="12" spans="1:5" ht="15.75" thickBot="1">
      <c r="A12" s="82" t="s">
        <v>109</v>
      </c>
      <c r="B12" s="83" t="s">
        <v>466</v>
      </c>
      <c r="C12" s="83" t="s">
        <v>467</v>
      </c>
      <c r="D12" s="83" t="s">
        <v>468</v>
      </c>
      <c r="E12" s="83" t="s">
        <v>127</v>
      </c>
    </row>
  </sheetData>
  <pageMargins left="0.7" right="0.7" top="0.75" bottom="0.75" header="0.3" footer="0.3"/>
  <pageSetup orientation="portrait" verticalDpi="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Sheet43">
    <tabColor rgb="FFFFFF00"/>
  </sheetPr>
  <dimension ref="A1:G20"/>
  <sheetViews>
    <sheetView workbookViewId="0">
      <selection activeCell="C8" sqref="C8"/>
    </sheetView>
  </sheetViews>
  <sheetFormatPr defaultRowHeight="15"/>
  <cols>
    <col min="2" max="2" width="12.42578125" customWidth="1"/>
    <col min="3" max="3" width="28.7109375" bestFit="1" customWidth="1"/>
    <col min="4" max="4" width="11" bestFit="1" customWidth="1"/>
    <col min="5" max="5" width="25.85546875" bestFit="1" customWidth="1"/>
    <col min="6" max="6" width="28.140625" bestFit="1" customWidth="1"/>
    <col min="7" max="7" width="12.28515625" bestFit="1" customWidth="1"/>
  </cols>
  <sheetData>
    <row r="1" spans="1:7">
      <c r="A1" s="172" t="s">
        <v>700</v>
      </c>
      <c r="B1" s="172" t="s">
        <v>920</v>
      </c>
      <c r="C1" s="134"/>
      <c r="D1" s="134"/>
      <c r="E1" s="134"/>
      <c r="F1" s="134"/>
      <c r="G1" s="134"/>
    </row>
    <row r="2" spans="1:7">
      <c r="A2" s="134"/>
      <c r="B2" s="134"/>
      <c r="C2" s="134"/>
      <c r="D2" s="134"/>
      <c r="E2" s="134"/>
      <c r="F2" s="134"/>
      <c r="G2" s="134"/>
    </row>
    <row r="3" spans="1:7">
      <c r="A3" s="134"/>
      <c r="B3" s="140" t="s">
        <v>90</v>
      </c>
      <c r="C3" s="140" t="s">
        <v>91</v>
      </c>
      <c r="D3" s="140" t="s">
        <v>92</v>
      </c>
      <c r="E3" s="140" t="s">
        <v>93</v>
      </c>
      <c r="F3" s="140" t="s">
        <v>94</v>
      </c>
      <c r="G3" s="140" t="s">
        <v>10</v>
      </c>
    </row>
    <row r="4" spans="1:7">
      <c r="A4" s="134"/>
      <c r="B4" s="91" t="s">
        <v>921</v>
      </c>
      <c r="C4" s="91" t="s">
        <v>922</v>
      </c>
      <c r="D4" s="91" t="s">
        <v>923</v>
      </c>
      <c r="E4" s="66" t="s">
        <v>924</v>
      </c>
      <c r="F4" s="91" t="s">
        <v>99</v>
      </c>
      <c r="G4" s="91" t="s">
        <v>925</v>
      </c>
    </row>
    <row r="5" spans="1:7">
      <c r="A5" s="134"/>
      <c r="B5" s="91" t="s">
        <v>921</v>
      </c>
      <c r="C5" s="91" t="s">
        <v>926</v>
      </c>
      <c r="D5" s="91" t="s">
        <v>927</v>
      </c>
      <c r="E5" s="66" t="s">
        <v>928</v>
      </c>
      <c r="F5" s="91" t="s">
        <v>99</v>
      </c>
      <c r="G5" s="91" t="s">
        <v>925</v>
      </c>
    </row>
    <row r="6" spans="1:7">
      <c r="A6" s="134"/>
      <c r="B6" s="91" t="s">
        <v>929</v>
      </c>
      <c r="C6" s="91" t="s">
        <v>930</v>
      </c>
      <c r="D6" s="91" t="s">
        <v>931</v>
      </c>
      <c r="E6" s="66" t="s">
        <v>932</v>
      </c>
      <c r="F6" s="91" t="s">
        <v>219</v>
      </c>
      <c r="G6" s="91" t="s">
        <v>925</v>
      </c>
    </row>
    <row r="7" spans="1:7">
      <c r="A7" s="134"/>
      <c r="B7" s="91" t="s">
        <v>929</v>
      </c>
      <c r="C7" s="91" t="s">
        <v>933</v>
      </c>
      <c r="D7" s="91" t="s">
        <v>934</v>
      </c>
      <c r="E7" s="66" t="s">
        <v>935</v>
      </c>
      <c r="F7" s="91" t="s">
        <v>230</v>
      </c>
      <c r="G7" s="91" t="s">
        <v>925</v>
      </c>
    </row>
    <row r="8" spans="1:7">
      <c r="A8" s="134"/>
      <c r="B8" s="134"/>
      <c r="C8" s="134"/>
      <c r="D8" s="134"/>
      <c r="E8" s="134"/>
      <c r="F8" s="134"/>
      <c r="G8" s="134"/>
    </row>
    <row r="9" spans="1:7">
      <c r="A9" s="134"/>
      <c r="B9" s="134"/>
      <c r="C9" s="134"/>
      <c r="D9" s="134"/>
      <c r="E9" s="134"/>
      <c r="F9" s="134"/>
      <c r="G9" s="134"/>
    </row>
    <row r="10" spans="1:7">
      <c r="A10" s="172" t="s">
        <v>717</v>
      </c>
      <c r="B10" s="172" t="s">
        <v>936</v>
      </c>
      <c r="C10" s="134"/>
      <c r="D10" s="134"/>
      <c r="E10" s="134"/>
      <c r="F10" s="134"/>
      <c r="G10" s="134"/>
    </row>
    <row r="11" spans="1:7">
      <c r="A11" s="134"/>
      <c r="B11" s="134"/>
      <c r="C11" s="134"/>
      <c r="D11" s="134"/>
      <c r="E11" s="134"/>
      <c r="F11" s="134"/>
      <c r="G11" s="134"/>
    </row>
    <row r="12" spans="1:7">
      <c r="A12" s="134"/>
      <c r="B12" s="140" t="s">
        <v>90</v>
      </c>
      <c r="C12" s="140" t="s">
        <v>91</v>
      </c>
      <c r="D12" s="140" t="s">
        <v>92</v>
      </c>
      <c r="E12" s="140" t="s">
        <v>93</v>
      </c>
      <c r="F12" s="140" t="s">
        <v>94</v>
      </c>
      <c r="G12" s="140" t="s">
        <v>10</v>
      </c>
    </row>
    <row r="13" spans="1:7">
      <c r="A13" s="134"/>
      <c r="B13" s="91" t="s">
        <v>921</v>
      </c>
      <c r="C13" s="91" t="s">
        <v>937</v>
      </c>
      <c r="D13" s="91" t="s">
        <v>938</v>
      </c>
      <c r="E13" s="66" t="s">
        <v>939</v>
      </c>
      <c r="F13" s="91" t="s">
        <v>99</v>
      </c>
      <c r="G13" s="91" t="s">
        <v>925</v>
      </c>
    </row>
    <row r="14" spans="1:7" hidden="1">
      <c r="A14" s="134"/>
      <c r="B14" s="91" t="s">
        <v>921</v>
      </c>
      <c r="C14" s="91" t="s">
        <v>940</v>
      </c>
      <c r="D14" s="91" t="s">
        <v>941</v>
      </c>
      <c r="E14" s="66" t="s">
        <v>942</v>
      </c>
      <c r="F14" s="91" t="s">
        <v>99</v>
      </c>
      <c r="G14" s="91" t="s">
        <v>925</v>
      </c>
    </row>
    <row r="15" spans="1:7" hidden="1">
      <c r="A15" s="134"/>
      <c r="B15" s="91" t="s">
        <v>921</v>
      </c>
      <c r="C15" s="91" t="s">
        <v>943</v>
      </c>
      <c r="D15" s="91" t="s">
        <v>944</v>
      </c>
      <c r="E15" s="66" t="s">
        <v>945</v>
      </c>
      <c r="F15" s="91" t="s">
        <v>99</v>
      </c>
      <c r="G15" s="91" t="s">
        <v>925</v>
      </c>
    </row>
    <row r="16" spans="1:7" hidden="1">
      <c r="A16" s="134"/>
      <c r="B16" s="91" t="s">
        <v>921</v>
      </c>
      <c r="C16" s="91" t="s">
        <v>946</v>
      </c>
      <c r="D16" s="91" t="s">
        <v>947</v>
      </c>
      <c r="E16" s="66" t="s">
        <v>948</v>
      </c>
      <c r="F16" s="91" t="s">
        <v>949</v>
      </c>
      <c r="G16" s="91" t="s">
        <v>925</v>
      </c>
    </row>
    <row r="17" spans="1:7">
      <c r="A17" s="134"/>
      <c r="B17" s="91" t="s">
        <v>929</v>
      </c>
      <c r="C17" s="91" t="s">
        <v>950</v>
      </c>
      <c r="D17" s="91" t="s">
        <v>951</v>
      </c>
      <c r="E17" s="66" t="s">
        <v>952</v>
      </c>
      <c r="F17" s="91" t="s">
        <v>546</v>
      </c>
      <c r="G17" s="91" t="s">
        <v>925</v>
      </c>
    </row>
    <row r="18" spans="1:7" hidden="1">
      <c r="A18" s="134"/>
      <c r="B18" s="91" t="s">
        <v>929</v>
      </c>
      <c r="C18" s="91" t="s">
        <v>953</v>
      </c>
      <c r="D18" s="91" t="s">
        <v>954</v>
      </c>
      <c r="E18" s="66" t="s">
        <v>955</v>
      </c>
      <c r="F18" s="91" t="s">
        <v>956</v>
      </c>
      <c r="G18" s="91" t="s">
        <v>925</v>
      </c>
    </row>
    <row r="19" spans="1:7">
      <c r="A19" s="134"/>
      <c r="B19" s="91" t="s">
        <v>929</v>
      </c>
      <c r="C19" s="91" t="s">
        <v>957</v>
      </c>
      <c r="D19" s="91" t="s">
        <v>958</v>
      </c>
      <c r="E19" s="66" t="s">
        <v>959</v>
      </c>
      <c r="F19" s="91" t="s">
        <v>586</v>
      </c>
      <c r="G19" s="91" t="s">
        <v>925</v>
      </c>
    </row>
    <row r="20" spans="1:7" hidden="1">
      <c r="A20" s="134"/>
      <c r="B20" s="91" t="s">
        <v>929</v>
      </c>
      <c r="C20" s="91" t="s">
        <v>960</v>
      </c>
      <c r="D20" s="91" t="s">
        <v>961</v>
      </c>
      <c r="E20" s="66" t="s">
        <v>962</v>
      </c>
      <c r="F20" s="91" t="s">
        <v>963</v>
      </c>
      <c r="G20" s="91" t="s">
        <v>925</v>
      </c>
    </row>
  </sheetData>
  <hyperlinks>
    <hyperlink ref="E17" r:id="rId1" xr:uid="{00000000-0004-0000-2A00-000000000000}"/>
    <hyperlink ref="E13" r:id="rId2" xr:uid="{00000000-0004-0000-2A00-000001000000}"/>
    <hyperlink ref="E14" r:id="rId3" xr:uid="{00000000-0004-0000-2A00-000002000000}"/>
    <hyperlink ref="E15" r:id="rId4" xr:uid="{00000000-0004-0000-2A00-000003000000}"/>
    <hyperlink ref="E19" r:id="rId5" xr:uid="{00000000-0004-0000-2A00-000004000000}"/>
    <hyperlink ref="E18" r:id="rId6" xr:uid="{00000000-0004-0000-2A00-000005000000}"/>
    <hyperlink ref="E16" r:id="rId7" xr:uid="{00000000-0004-0000-2A00-000006000000}"/>
    <hyperlink ref="E20" r:id="rId8" xr:uid="{00000000-0004-0000-2A00-000007000000}"/>
    <hyperlink ref="E4" r:id="rId9" xr:uid="{00000000-0004-0000-2A00-000008000000}"/>
    <hyperlink ref="E5" r:id="rId10" xr:uid="{00000000-0004-0000-2A00-000009000000}"/>
    <hyperlink ref="E6" r:id="rId11" xr:uid="{00000000-0004-0000-2A00-00000A000000}"/>
    <hyperlink ref="E7" r:id="rId12" xr:uid="{00000000-0004-0000-2A00-00000B000000}"/>
  </hyperlinks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Sheet44"/>
  <dimension ref="A1:E15"/>
  <sheetViews>
    <sheetView workbookViewId="0"/>
  </sheetViews>
  <sheetFormatPr defaultRowHeight="15"/>
  <cols>
    <col min="1" max="1" width="18.140625" customWidth="1"/>
    <col min="2" max="2" width="26.85546875" bestFit="1" customWidth="1"/>
    <col min="3" max="3" width="10.28515625" bestFit="1" customWidth="1"/>
    <col min="4" max="4" width="54" bestFit="1" customWidth="1"/>
    <col min="5" max="5" width="77.7109375" bestFit="1" customWidth="1"/>
  </cols>
  <sheetData>
    <row r="1" spans="1:5">
      <c r="A1" s="100" t="s">
        <v>587</v>
      </c>
      <c r="B1" s="100"/>
      <c r="C1" s="100"/>
      <c r="D1" s="100"/>
      <c r="E1" s="100"/>
    </row>
    <row r="3" spans="1:5">
      <c r="A3" s="101" t="s">
        <v>129</v>
      </c>
      <c r="B3" s="101" t="s">
        <v>130</v>
      </c>
      <c r="C3" s="101" t="s">
        <v>92</v>
      </c>
      <c r="D3" s="101" t="s">
        <v>131</v>
      </c>
      <c r="E3" s="101" t="s">
        <v>132</v>
      </c>
    </row>
    <row r="4" spans="1:5">
      <c r="A4" s="102" t="s">
        <v>404</v>
      </c>
      <c r="B4" s="102" t="s">
        <v>588</v>
      </c>
      <c r="C4" s="101" t="s">
        <v>589</v>
      </c>
      <c r="D4" s="103" t="s">
        <v>590</v>
      </c>
      <c r="E4" s="102" t="s">
        <v>591</v>
      </c>
    </row>
    <row r="5" spans="1:5">
      <c r="A5" s="102" t="s">
        <v>408</v>
      </c>
      <c r="B5" s="102" t="s">
        <v>592</v>
      </c>
      <c r="C5" s="101" t="s">
        <v>593</v>
      </c>
      <c r="D5" s="103" t="s">
        <v>594</v>
      </c>
      <c r="E5" s="102" t="s">
        <v>595</v>
      </c>
    </row>
    <row r="6" spans="1:5">
      <c r="A6" s="102" t="s">
        <v>411</v>
      </c>
      <c r="B6" s="102" t="s">
        <v>596</v>
      </c>
      <c r="C6" s="101" t="s">
        <v>597</v>
      </c>
      <c r="D6" s="102" t="s">
        <v>598</v>
      </c>
      <c r="E6" s="102" t="s">
        <v>599</v>
      </c>
    </row>
    <row r="7" spans="1:5">
      <c r="A7" s="102" t="s">
        <v>415</v>
      </c>
      <c r="B7" s="102" t="s">
        <v>600</v>
      </c>
      <c r="C7" s="101" t="s">
        <v>601</v>
      </c>
      <c r="D7" s="102" t="s">
        <v>602</v>
      </c>
      <c r="E7" s="102" t="s">
        <v>545</v>
      </c>
    </row>
    <row r="10" spans="1:5">
      <c r="A10" s="100" t="s">
        <v>603</v>
      </c>
      <c r="B10" s="100"/>
      <c r="C10" s="100"/>
      <c r="D10" s="100"/>
      <c r="E10" s="100"/>
    </row>
    <row r="11" spans="1:5">
      <c r="A11" s="101" t="s">
        <v>129</v>
      </c>
      <c r="B11" s="101" t="s">
        <v>130</v>
      </c>
      <c r="C11" s="101" t="s">
        <v>92</v>
      </c>
      <c r="D11" s="101" t="s">
        <v>131</v>
      </c>
      <c r="E11" s="101" t="s">
        <v>132</v>
      </c>
    </row>
    <row r="12" spans="1:5">
      <c r="A12" s="102" t="s">
        <v>404</v>
      </c>
      <c r="B12" s="102" t="s">
        <v>604</v>
      </c>
      <c r="C12" s="101" t="s">
        <v>605</v>
      </c>
      <c r="D12" s="103" t="s">
        <v>606</v>
      </c>
      <c r="E12" s="102" t="s">
        <v>607</v>
      </c>
    </row>
    <row r="13" spans="1:5" hidden="1">
      <c r="A13" s="102" t="s">
        <v>408</v>
      </c>
      <c r="B13" s="102" t="s">
        <v>608</v>
      </c>
      <c r="C13" s="101" t="s">
        <v>609</v>
      </c>
      <c r="D13" s="103" t="s">
        <v>610</v>
      </c>
      <c r="E13" s="102" t="s">
        <v>611</v>
      </c>
    </row>
    <row r="14" spans="1:5">
      <c r="A14" s="102" t="s">
        <v>411</v>
      </c>
      <c r="B14" s="102" t="s">
        <v>612</v>
      </c>
      <c r="C14" s="101" t="s">
        <v>613</v>
      </c>
      <c r="D14" s="102" t="s">
        <v>614</v>
      </c>
      <c r="E14" s="102" t="s">
        <v>615</v>
      </c>
    </row>
    <row r="15" spans="1:5">
      <c r="A15" s="102" t="s">
        <v>415</v>
      </c>
      <c r="B15" s="102" t="s">
        <v>616</v>
      </c>
      <c r="C15" s="101" t="s">
        <v>617</v>
      </c>
      <c r="D15" s="102" t="s">
        <v>618</v>
      </c>
      <c r="E15" s="102" t="s">
        <v>547</v>
      </c>
    </row>
  </sheetData>
  <hyperlinks>
    <hyperlink ref="D4" r:id="rId1" display="vhe.febriyani10@gmail.com" xr:uid="{00000000-0004-0000-2B00-000000000000}"/>
    <hyperlink ref="D5" r:id="rId2" display="lulu_032805@yahoo.co.id /" xr:uid="{00000000-0004-0000-2B00-000001000000}"/>
    <hyperlink ref="D12" r:id="rId3" display="vhe.febriyani10@gmail.com" xr:uid="{00000000-0004-0000-2B00-000002000000}"/>
  </hyperlinks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Sheet45"/>
  <dimension ref="A1:E12"/>
  <sheetViews>
    <sheetView workbookViewId="0">
      <selection activeCell="E6" sqref="A6:E6"/>
    </sheetView>
  </sheetViews>
  <sheetFormatPr defaultColWidth="9.140625" defaultRowHeight="15"/>
  <cols>
    <col min="1" max="1" width="17.28515625" style="227" customWidth="1"/>
    <col min="2" max="2" width="27.85546875" style="227" bestFit="1" customWidth="1"/>
    <col min="3" max="3" width="11" style="227" bestFit="1" customWidth="1"/>
    <col min="4" max="4" width="40.7109375" style="227" bestFit="1" customWidth="1"/>
    <col min="5" max="5" width="34.28515625" style="227" bestFit="1" customWidth="1"/>
    <col min="6" max="16384" width="9.140625" style="227"/>
  </cols>
  <sheetData>
    <row r="1" spans="1:5" ht="15.75" thickBot="1">
      <c r="A1" s="228" t="s">
        <v>195</v>
      </c>
    </row>
    <row r="2" spans="1:5" ht="15.75" thickBot="1">
      <c r="A2" s="26" t="s">
        <v>129</v>
      </c>
      <c r="B2" s="27" t="s">
        <v>130</v>
      </c>
      <c r="C2" s="27" t="s">
        <v>92</v>
      </c>
      <c r="D2" s="27" t="s">
        <v>131</v>
      </c>
      <c r="E2" s="28" t="s">
        <v>132</v>
      </c>
    </row>
    <row r="3" spans="1:5">
      <c r="A3" s="29" t="s">
        <v>95</v>
      </c>
      <c r="B3" s="30" t="s">
        <v>1496</v>
      </c>
      <c r="C3" s="31" t="s">
        <v>1497</v>
      </c>
      <c r="D3" s="32" t="s">
        <v>1498</v>
      </c>
      <c r="E3" s="33" t="s">
        <v>1499</v>
      </c>
    </row>
    <row r="4" spans="1:5">
      <c r="A4" s="34" t="s">
        <v>100</v>
      </c>
      <c r="B4" s="35" t="s">
        <v>1500</v>
      </c>
      <c r="C4" s="36" t="s">
        <v>1501</v>
      </c>
      <c r="D4" s="184" t="s">
        <v>1502</v>
      </c>
      <c r="E4" s="38" t="s">
        <v>1503</v>
      </c>
    </row>
    <row r="5" spans="1:5">
      <c r="A5" s="34" t="s">
        <v>104</v>
      </c>
      <c r="B5" s="35" t="s">
        <v>1504</v>
      </c>
      <c r="C5" s="36" t="s">
        <v>1505</v>
      </c>
      <c r="D5" s="184" t="s">
        <v>1506</v>
      </c>
      <c r="E5" s="38" t="s">
        <v>1507</v>
      </c>
    </row>
    <row r="6" spans="1:5" ht="15.75" thickBot="1">
      <c r="A6" s="336" t="s">
        <v>109</v>
      </c>
      <c r="B6" s="337" t="s">
        <v>1712</v>
      </c>
      <c r="C6" s="338"/>
      <c r="D6" s="339" t="s">
        <v>1713</v>
      </c>
      <c r="E6" s="340" t="s">
        <v>1509</v>
      </c>
    </row>
    <row r="7" spans="1:5">
      <c r="C7" s="10"/>
    </row>
    <row r="8" spans="1:5" ht="15.75" thickBot="1">
      <c r="A8" s="228" t="s">
        <v>208</v>
      </c>
      <c r="C8" s="10"/>
    </row>
    <row r="9" spans="1:5" ht="15.75" thickBot="1">
      <c r="A9" s="26" t="s">
        <v>129</v>
      </c>
      <c r="B9" s="27" t="s">
        <v>130</v>
      </c>
      <c r="C9" s="27" t="s">
        <v>92</v>
      </c>
      <c r="D9" s="27" t="s">
        <v>131</v>
      </c>
      <c r="E9" s="28" t="s">
        <v>132</v>
      </c>
    </row>
    <row r="10" spans="1:5">
      <c r="A10" s="29" t="s">
        <v>95</v>
      </c>
      <c r="B10" s="30" t="s">
        <v>1510</v>
      </c>
      <c r="C10" s="31" t="s">
        <v>1511</v>
      </c>
      <c r="D10" s="32" t="s">
        <v>1512</v>
      </c>
      <c r="E10" s="33" t="s">
        <v>1513</v>
      </c>
    </row>
    <row r="11" spans="1:5">
      <c r="A11" s="34" t="s">
        <v>104</v>
      </c>
      <c r="B11" s="35" t="s">
        <v>1514</v>
      </c>
      <c r="C11" s="36" t="s">
        <v>1515</v>
      </c>
      <c r="D11" s="184" t="s">
        <v>1516</v>
      </c>
      <c r="E11" s="38" t="s">
        <v>1517</v>
      </c>
    </row>
    <row r="12" spans="1:5" ht="15.75" thickBot="1">
      <c r="A12" s="39" t="s">
        <v>109</v>
      </c>
      <c r="B12" s="40" t="s">
        <v>1518</v>
      </c>
      <c r="C12" s="41" t="s">
        <v>1519</v>
      </c>
      <c r="D12" s="42" t="s">
        <v>1520</v>
      </c>
      <c r="E12" s="43" t="s">
        <v>1521</v>
      </c>
    </row>
  </sheetData>
  <hyperlinks>
    <hyperlink ref="D10" r:id="rId1" xr:uid="{00000000-0004-0000-2C00-000000000000}"/>
    <hyperlink ref="D3" r:id="rId2" xr:uid="{00000000-0004-0000-2C00-000001000000}"/>
    <hyperlink ref="D4" r:id="rId3" xr:uid="{00000000-0004-0000-2C00-000002000000}"/>
    <hyperlink ref="D5" r:id="rId4" xr:uid="{00000000-0004-0000-2C00-000003000000}"/>
    <hyperlink ref="D6" r:id="rId5" display="binara.nainggolan@pln.co.id" xr:uid="{00000000-0004-0000-2C00-000004000000}"/>
    <hyperlink ref="D11" r:id="rId6" xr:uid="{00000000-0004-0000-2C00-000005000000}"/>
    <hyperlink ref="D12" r:id="rId7" xr:uid="{00000000-0004-0000-2C00-000006000000}"/>
  </hyperlinks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Sheet46"/>
  <dimension ref="A1:E12"/>
  <sheetViews>
    <sheetView workbookViewId="0">
      <selection activeCell="A6" sqref="A6:E6"/>
    </sheetView>
  </sheetViews>
  <sheetFormatPr defaultColWidth="9.140625" defaultRowHeight="15"/>
  <cols>
    <col min="1" max="1" width="17.28515625" style="227" customWidth="1"/>
    <col min="2" max="2" width="27.85546875" style="227" bestFit="1" customWidth="1"/>
    <col min="3" max="3" width="11" style="227" bestFit="1" customWidth="1"/>
    <col min="4" max="4" width="40.7109375" style="227" bestFit="1" customWidth="1"/>
    <col min="5" max="5" width="37.42578125" style="227" bestFit="1" customWidth="1"/>
    <col min="6" max="16384" width="9.140625" style="227"/>
  </cols>
  <sheetData>
    <row r="1" spans="1:5" ht="15.75" thickBot="1">
      <c r="A1" s="228" t="s">
        <v>195</v>
      </c>
    </row>
    <row r="2" spans="1:5" ht="15.75" thickBot="1">
      <c r="A2" s="26" t="s">
        <v>129</v>
      </c>
      <c r="B2" s="27" t="s">
        <v>130</v>
      </c>
      <c r="C2" s="27" t="s">
        <v>92</v>
      </c>
      <c r="D2" s="27" t="s">
        <v>131</v>
      </c>
      <c r="E2" s="28" t="s">
        <v>132</v>
      </c>
    </row>
    <row r="3" spans="1:5">
      <c r="A3" s="29" t="s">
        <v>95</v>
      </c>
      <c r="B3" s="30" t="s">
        <v>1522</v>
      </c>
      <c r="C3" s="31" t="s">
        <v>1523</v>
      </c>
      <c r="D3" s="32" t="s">
        <v>1524</v>
      </c>
      <c r="E3" s="33" t="s">
        <v>1499</v>
      </c>
    </row>
    <row r="4" spans="1:5">
      <c r="A4" s="34" t="s">
        <v>100</v>
      </c>
      <c r="B4" s="35" t="s">
        <v>1525</v>
      </c>
      <c r="C4" s="36" t="s">
        <v>1526</v>
      </c>
      <c r="D4" s="184" t="s">
        <v>1527</v>
      </c>
      <c r="E4" s="38" t="s">
        <v>1261</v>
      </c>
    </row>
    <row r="5" spans="1:5">
      <c r="A5" s="34" t="s">
        <v>104</v>
      </c>
      <c r="B5" s="35" t="s">
        <v>1528</v>
      </c>
      <c r="C5" s="36" t="s">
        <v>1529</v>
      </c>
      <c r="D5" s="184" t="s">
        <v>1530</v>
      </c>
      <c r="E5" s="38" t="s">
        <v>333</v>
      </c>
    </row>
    <row r="6" spans="1:5" ht="15.75" thickBot="1">
      <c r="A6" s="341" t="s">
        <v>109</v>
      </c>
      <c r="B6" s="342" t="s">
        <v>1531</v>
      </c>
      <c r="C6" s="343" t="s">
        <v>1532</v>
      </c>
      <c r="D6" s="344" t="s">
        <v>1533</v>
      </c>
      <c r="E6" s="345" t="s">
        <v>669</v>
      </c>
    </row>
    <row r="7" spans="1:5">
      <c r="C7" s="10"/>
    </row>
    <row r="8" spans="1:5" ht="15.75" thickBot="1">
      <c r="A8" s="228" t="s">
        <v>208</v>
      </c>
      <c r="C8" s="10"/>
    </row>
    <row r="9" spans="1:5" ht="15.75" thickBot="1">
      <c r="A9" s="26" t="s">
        <v>129</v>
      </c>
      <c r="B9" s="27" t="s">
        <v>130</v>
      </c>
      <c r="C9" s="27" t="s">
        <v>92</v>
      </c>
      <c r="D9" s="27" t="s">
        <v>131</v>
      </c>
      <c r="E9" s="28" t="s">
        <v>132</v>
      </c>
    </row>
    <row r="10" spans="1:5">
      <c r="A10" s="29" t="s">
        <v>95</v>
      </c>
      <c r="B10" s="30" t="s">
        <v>1534</v>
      </c>
      <c r="C10" s="31" t="s">
        <v>1535</v>
      </c>
      <c r="D10" s="32" t="s">
        <v>1536</v>
      </c>
      <c r="E10" s="33" t="s">
        <v>182</v>
      </c>
    </row>
    <row r="11" spans="1:5">
      <c r="A11" s="34" t="s">
        <v>104</v>
      </c>
      <c r="B11" s="35" t="s">
        <v>1528</v>
      </c>
      <c r="C11" s="36" t="s">
        <v>1529</v>
      </c>
      <c r="D11" s="184" t="s">
        <v>1530</v>
      </c>
      <c r="E11" s="38" t="s">
        <v>333</v>
      </c>
    </row>
    <row r="12" spans="1:5" ht="15.75" thickBot="1">
      <c r="A12" s="39" t="s">
        <v>109</v>
      </c>
      <c r="B12" s="40" t="s">
        <v>1531</v>
      </c>
      <c r="C12" s="41" t="s">
        <v>1532</v>
      </c>
      <c r="D12" s="42" t="s">
        <v>1533</v>
      </c>
      <c r="E12" s="43" t="s">
        <v>669</v>
      </c>
    </row>
  </sheetData>
  <hyperlinks>
    <hyperlink ref="D10" r:id="rId1" xr:uid="{00000000-0004-0000-2D00-000000000000}"/>
    <hyperlink ref="D3" r:id="rId2" xr:uid="{00000000-0004-0000-2D00-000001000000}"/>
    <hyperlink ref="D4" r:id="rId3" xr:uid="{00000000-0004-0000-2D00-000002000000}"/>
    <hyperlink ref="D5" r:id="rId4" xr:uid="{00000000-0004-0000-2D00-000003000000}"/>
    <hyperlink ref="D6" r:id="rId5" xr:uid="{00000000-0004-0000-2D00-000004000000}"/>
    <hyperlink ref="D11" r:id="rId6" xr:uid="{00000000-0004-0000-2D00-000005000000}"/>
    <hyperlink ref="D12" r:id="rId7" xr:uid="{00000000-0004-0000-2D00-000006000000}"/>
  </hyperlinks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Sheet47"/>
  <dimension ref="A1:E14"/>
  <sheetViews>
    <sheetView workbookViewId="0">
      <selection activeCell="A10" sqref="A10:E10"/>
    </sheetView>
  </sheetViews>
  <sheetFormatPr defaultColWidth="9.140625" defaultRowHeight="15"/>
  <cols>
    <col min="1" max="1" width="21.5703125" style="134" customWidth="1"/>
    <col min="2" max="2" width="30" style="134" bestFit="1" customWidth="1"/>
    <col min="3" max="3" width="17.5703125" style="134" customWidth="1"/>
    <col min="4" max="4" width="28.42578125" style="134" bestFit="1" customWidth="1"/>
    <col min="5" max="5" width="32.7109375" style="134" bestFit="1" customWidth="1"/>
    <col min="6" max="6" width="29.140625" style="134" bestFit="1" customWidth="1"/>
    <col min="7" max="16384" width="9.140625" style="134"/>
  </cols>
  <sheetData>
    <row r="1" spans="1:5">
      <c r="A1" s="224" t="s">
        <v>1136</v>
      </c>
    </row>
    <row r="2" spans="1:5">
      <c r="A2" s="6" t="s">
        <v>1137</v>
      </c>
      <c r="B2" s="6" t="s">
        <v>876</v>
      </c>
      <c r="C2" s="6" t="s">
        <v>1138</v>
      </c>
      <c r="D2" s="6" t="s">
        <v>1099</v>
      </c>
      <c r="E2" s="6" t="s">
        <v>94</v>
      </c>
    </row>
    <row r="3" spans="1:5">
      <c r="A3" s="91" t="s">
        <v>1139</v>
      </c>
      <c r="B3" s="91" t="s">
        <v>1140</v>
      </c>
      <c r="C3" s="91" t="s">
        <v>1141</v>
      </c>
      <c r="D3" s="146" t="s">
        <v>1142</v>
      </c>
      <c r="E3" s="91" t="s">
        <v>1143</v>
      </c>
    </row>
    <row r="4" spans="1:5">
      <c r="A4" s="91" t="s">
        <v>1144</v>
      </c>
      <c r="B4" s="91" t="s">
        <v>1145</v>
      </c>
      <c r="C4" s="91" t="s">
        <v>1146</v>
      </c>
      <c r="D4" s="146" t="s">
        <v>1147</v>
      </c>
      <c r="E4" s="91" t="s">
        <v>1148</v>
      </c>
    </row>
    <row r="5" spans="1:5">
      <c r="A5" s="91" t="s">
        <v>1149</v>
      </c>
      <c r="B5" s="91" t="s">
        <v>1150</v>
      </c>
      <c r="C5" s="91" t="s">
        <v>1151</v>
      </c>
      <c r="D5" s="146" t="s">
        <v>1152</v>
      </c>
      <c r="E5" s="91" t="s">
        <v>108</v>
      </c>
    </row>
    <row r="6" spans="1:5">
      <c r="A6" s="91" t="s">
        <v>109</v>
      </c>
      <c r="B6" s="91" t="s">
        <v>1153</v>
      </c>
      <c r="C6" s="91" t="s">
        <v>1154</v>
      </c>
      <c r="D6" s="146" t="s">
        <v>1155</v>
      </c>
      <c r="E6" s="91" t="s">
        <v>905</v>
      </c>
    </row>
    <row r="7" spans="1:5">
      <c r="A7" s="225"/>
      <c r="B7" s="225"/>
      <c r="C7" s="225"/>
      <c r="D7" s="226"/>
      <c r="E7" s="225"/>
    </row>
    <row r="8" spans="1:5">
      <c r="A8" s="224" t="s">
        <v>115</v>
      </c>
    </row>
    <row r="9" spans="1:5">
      <c r="A9" s="6" t="s">
        <v>1137</v>
      </c>
      <c r="B9" s="6" t="s">
        <v>876</v>
      </c>
      <c r="C9" s="6" t="s">
        <v>1138</v>
      </c>
      <c r="D9" s="6" t="s">
        <v>1099</v>
      </c>
      <c r="E9" s="6" t="s">
        <v>94</v>
      </c>
    </row>
    <row r="10" spans="1:5">
      <c r="A10" s="310" t="s">
        <v>1139</v>
      </c>
      <c r="B10" s="310" t="s">
        <v>1156</v>
      </c>
      <c r="C10" s="310"/>
      <c r="D10" s="311" t="s">
        <v>1158</v>
      </c>
      <c r="E10" s="310" t="s">
        <v>1159</v>
      </c>
    </row>
    <row r="11" spans="1:5" ht="15" hidden="1" customHeight="1">
      <c r="A11" s="91" t="s">
        <v>1144</v>
      </c>
      <c r="B11" s="91" t="s">
        <v>1156</v>
      </c>
      <c r="C11" s="91" t="s">
        <v>1157</v>
      </c>
      <c r="D11" s="146" t="s">
        <v>1158</v>
      </c>
      <c r="E11" s="91" t="s">
        <v>1159</v>
      </c>
    </row>
    <row r="12" spans="1:5" ht="15" hidden="1" customHeight="1">
      <c r="A12" s="91" t="s">
        <v>1160</v>
      </c>
      <c r="B12" s="91" t="s">
        <v>1161</v>
      </c>
      <c r="C12" s="91" t="s">
        <v>1162</v>
      </c>
      <c r="D12" s="146" t="s">
        <v>1163</v>
      </c>
      <c r="E12" s="91" t="s">
        <v>1164</v>
      </c>
    </row>
    <row r="13" spans="1:5">
      <c r="A13" s="91" t="s">
        <v>1149</v>
      </c>
      <c r="B13" s="91" t="s">
        <v>1165</v>
      </c>
      <c r="C13" s="91" t="s">
        <v>1166</v>
      </c>
      <c r="D13" s="146" t="s">
        <v>1167</v>
      </c>
      <c r="E13" s="91" t="s">
        <v>1168</v>
      </c>
    </row>
    <row r="14" spans="1:5">
      <c r="A14" s="91" t="s">
        <v>109</v>
      </c>
      <c r="B14" s="91" t="s">
        <v>1169</v>
      </c>
      <c r="C14" s="91" t="s">
        <v>1170</v>
      </c>
      <c r="D14" s="146" t="s">
        <v>1171</v>
      </c>
      <c r="E14" s="91" t="s">
        <v>919</v>
      </c>
    </row>
  </sheetData>
  <hyperlinks>
    <hyperlink ref="D12" r:id="rId1" xr:uid="{00000000-0004-0000-2E00-000000000000}"/>
    <hyperlink ref="D10" r:id="rId2" xr:uid="{00000000-0004-0000-2E00-000001000000}"/>
    <hyperlink ref="D11" r:id="rId3" xr:uid="{00000000-0004-0000-2E00-000002000000}"/>
    <hyperlink ref="D13" r:id="rId4" xr:uid="{00000000-0004-0000-2E00-000003000000}"/>
    <hyperlink ref="D14" r:id="rId5" xr:uid="{00000000-0004-0000-2E00-000004000000}"/>
    <hyperlink ref="D5" r:id="rId6" xr:uid="{00000000-0004-0000-2E00-000005000000}"/>
    <hyperlink ref="D6" r:id="rId7" xr:uid="{00000000-0004-0000-2E00-000006000000}"/>
    <hyperlink ref="D3" r:id="rId8" xr:uid="{00000000-0004-0000-2E00-000007000000}"/>
    <hyperlink ref="D4" r:id="rId9" xr:uid="{00000000-0004-0000-2E00-000008000000}"/>
  </hyperlinks>
  <pageMargins left="0.7" right="0.7" top="0.75" bottom="0.75" header="0.3" footer="0.3"/>
  <pageSetup orientation="portrait" verticalDpi="0" r:id="rId1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Sheet48"/>
  <dimension ref="A1:F15"/>
  <sheetViews>
    <sheetView workbookViewId="0">
      <selection activeCell="F6" sqref="F6"/>
    </sheetView>
  </sheetViews>
  <sheetFormatPr defaultRowHeight="15"/>
  <cols>
    <col min="1" max="1" width="21.5703125" customWidth="1"/>
    <col min="2" max="2" width="12.7109375" bestFit="1" customWidth="1"/>
    <col min="3" max="3" width="17.5703125" customWidth="1"/>
    <col min="4" max="4" width="10" bestFit="1" customWidth="1"/>
    <col min="5" max="5" width="27.85546875" bestFit="1" customWidth="1"/>
    <col min="6" max="6" width="29.140625" bestFit="1" customWidth="1"/>
  </cols>
  <sheetData>
    <row r="1" spans="1:6">
      <c r="A1" s="134" t="s">
        <v>900</v>
      </c>
      <c r="B1" s="134"/>
      <c r="C1" s="134"/>
      <c r="D1" s="134"/>
      <c r="E1" s="134"/>
      <c r="F1" s="134"/>
    </row>
    <row r="2" spans="1:6">
      <c r="A2" s="134"/>
      <c r="B2" s="134"/>
      <c r="C2" s="134"/>
      <c r="D2" s="134"/>
      <c r="E2" s="134"/>
      <c r="F2" s="134"/>
    </row>
    <row r="3" spans="1:6" ht="15.75" thickBot="1">
      <c r="A3" s="134" t="s">
        <v>114</v>
      </c>
      <c r="B3" s="134"/>
      <c r="C3" s="134"/>
      <c r="D3" s="134"/>
      <c r="E3" s="134"/>
      <c r="F3" s="134"/>
    </row>
    <row r="4" spans="1:6" ht="16.5" thickBot="1">
      <c r="A4" s="134"/>
      <c r="B4" s="155" t="s">
        <v>90</v>
      </c>
      <c r="C4" s="162" t="s">
        <v>91</v>
      </c>
      <c r="D4" s="162" t="s">
        <v>92</v>
      </c>
      <c r="E4" s="162" t="s">
        <v>93</v>
      </c>
      <c r="F4" s="163" t="s">
        <v>94</v>
      </c>
    </row>
    <row r="5" spans="1:6">
      <c r="A5" s="134"/>
      <c r="B5" s="164" t="s">
        <v>95</v>
      </c>
      <c r="C5" s="4" t="s">
        <v>161</v>
      </c>
      <c r="D5" s="4" t="s">
        <v>162</v>
      </c>
      <c r="E5" s="32" t="s">
        <v>901</v>
      </c>
      <c r="F5" s="165" t="s">
        <v>902</v>
      </c>
    </row>
    <row r="6" spans="1:6">
      <c r="A6" s="134"/>
      <c r="B6" s="362" t="s">
        <v>100</v>
      </c>
      <c r="C6" s="310" t="s">
        <v>1733</v>
      </c>
      <c r="D6" s="310"/>
      <c r="E6" s="314" t="s">
        <v>1734</v>
      </c>
      <c r="F6" s="363" t="s">
        <v>1735</v>
      </c>
    </row>
    <row r="7" spans="1:6">
      <c r="A7" s="134"/>
      <c r="B7" s="166" t="s">
        <v>104</v>
      </c>
      <c r="C7" s="91" t="s">
        <v>165</v>
      </c>
      <c r="D7" s="91" t="s">
        <v>166</v>
      </c>
      <c r="E7" s="89" t="s">
        <v>167</v>
      </c>
      <c r="F7" s="167" t="s">
        <v>903</v>
      </c>
    </row>
    <row r="8" spans="1:6" ht="15.75" thickBot="1">
      <c r="A8" s="134"/>
      <c r="B8" s="168" t="s">
        <v>109</v>
      </c>
      <c r="C8" s="169" t="s">
        <v>1604</v>
      </c>
      <c r="D8" s="169" t="s">
        <v>168</v>
      </c>
      <c r="E8" s="42" t="s">
        <v>904</v>
      </c>
      <c r="F8" s="170" t="s">
        <v>905</v>
      </c>
    </row>
    <row r="9" spans="1:6">
      <c r="A9" s="134"/>
      <c r="B9" s="134"/>
      <c r="C9" s="134"/>
      <c r="D9" s="134"/>
      <c r="E9" s="134"/>
      <c r="F9" s="134"/>
    </row>
    <row r="10" spans="1:6" ht="15.75" thickBot="1">
      <c r="A10" s="134" t="s">
        <v>906</v>
      </c>
      <c r="B10" s="134"/>
      <c r="C10" s="134"/>
      <c r="D10" s="134"/>
      <c r="E10" s="134"/>
      <c r="F10" s="134"/>
    </row>
    <row r="11" spans="1:6" ht="16.5" thickBot="1">
      <c r="A11" s="134"/>
      <c r="B11" s="155" t="s">
        <v>90</v>
      </c>
      <c r="C11" s="162" t="s">
        <v>91</v>
      </c>
      <c r="D11" s="162" t="s">
        <v>92</v>
      </c>
      <c r="E11" s="162" t="s">
        <v>93</v>
      </c>
      <c r="F11" s="163" t="s">
        <v>94</v>
      </c>
    </row>
    <row r="12" spans="1:6">
      <c r="A12" s="134"/>
      <c r="B12" s="164" t="s">
        <v>95</v>
      </c>
      <c r="C12" s="4" t="s">
        <v>907</v>
      </c>
      <c r="D12" s="4" t="s">
        <v>908</v>
      </c>
      <c r="E12" s="32" t="s">
        <v>909</v>
      </c>
      <c r="F12" s="165" t="s">
        <v>910</v>
      </c>
    </row>
    <row r="13" spans="1:6" hidden="1">
      <c r="A13" s="134"/>
      <c r="B13" s="166" t="s">
        <v>100</v>
      </c>
      <c r="C13" s="91" t="s">
        <v>911</v>
      </c>
      <c r="D13" s="91" t="s">
        <v>912</v>
      </c>
      <c r="E13" s="89" t="s">
        <v>913</v>
      </c>
      <c r="F13" s="167" t="s">
        <v>910</v>
      </c>
    </row>
    <row r="14" spans="1:6">
      <c r="A14" s="134"/>
      <c r="B14" s="166" t="s">
        <v>104</v>
      </c>
      <c r="C14" s="91" t="s">
        <v>163</v>
      </c>
      <c r="D14" s="91" t="s">
        <v>164</v>
      </c>
      <c r="E14" s="89" t="s">
        <v>914</v>
      </c>
      <c r="F14" s="167" t="s">
        <v>915</v>
      </c>
    </row>
    <row r="15" spans="1:6" ht="15.75" thickBot="1">
      <c r="A15" s="134"/>
      <c r="B15" s="168" t="s">
        <v>109</v>
      </c>
      <c r="C15" s="169" t="s">
        <v>916</v>
      </c>
      <c r="D15" s="169" t="s">
        <v>917</v>
      </c>
      <c r="E15" s="42" t="s">
        <v>918</v>
      </c>
      <c r="F15" s="170" t="s">
        <v>919</v>
      </c>
    </row>
  </sheetData>
  <hyperlinks>
    <hyperlink ref="E7" r:id="rId1" xr:uid="{00000000-0004-0000-2F00-000000000000}"/>
    <hyperlink ref="E14" r:id="rId2" xr:uid="{00000000-0004-0000-2F00-000001000000}"/>
    <hyperlink ref="E5" r:id="rId3" xr:uid="{00000000-0004-0000-2F00-000002000000}"/>
    <hyperlink ref="E6" r:id="rId4" xr:uid="{00000000-0004-0000-2F00-000003000000}"/>
    <hyperlink ref="E8" r:id="rId5" xr:uid="{00000000-0004-0000-2F00-000004000000}"/>
    <hyperlink ref="E12" r:id="rId6" xr:uid="{00000000-0004-0000-2F00-000005000000}"/>
    <hyperlink ref="E13" r:id="rId7" xr:uid="{00000000-0004-0000-2F00-000006000000}"/>
    <hyperlink ref="E15" r:id="rId8" xr:uid="{00000000-0004-0000-2F00-000007000000}"/>
  </hyperlinks>
  <pageMargins left="0.7" right="0.7" top="0.75" bottom="0.75" header="0.3" footer="0.3"/>
  <pageSetup orientation="portrait" verticalDpi="0" r:id="rId9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Sheet49"/>
  <dimension ref="A1:E12"/>
  <sheetViews>
    <sheetView workbookViewId="0">
      <selection activeCell="A5" sqref="A5:E5"/>
    </sheetView>
  </sheetViews>
  <sheetFormatPr defaultRowHeight="15"/>
  <cols>
    <col min="1" max="1" width="19.140625" customWidth="1"/>
    <col min="2" max="2" width="18.85546875" bestFit="1" customWidth="1"/>
    <col min="3" max="3" width="11" bestFit="1" customWidth="1"/>
    <col min="4" max="4" width="40.7109375" bestFit="1" customWidth="1"/>
    <col min="5" max="5" width="15.28515625" bestFit="1" customWidth="1"/>
  </cols>
  <sheetData>
    <row r="1" spans="1:5" ht="15.75" thickBot="1">
      <c r="A1" s="25" t="s">
        <v>195</v>
      </c>
    </row>
    <row r="2" spans="1:5" ht="15.75" thickBot="1">
      <c r="A2" s="26" t="s">
        <v>129</v>
      </c>
      <c r="B2" s="27" t="s">
        <v>130</v>
      </c>
      <c r="C2" s="27" t="s">
        <v>92</v>
      </c>
      <c r="D2" s="27" t="s">
        <v>131</v>
      </c>
      <c r="E2" s="28" t="s">
        <v>132</v>
      </c>
    </row>
    <row r="3" spans="1:5">
      <c r="A3" s="29" t="s">
        <v>95</v>
      </c>
      <c r="B3" s="30" t="s">
        <v>196</v>
      </c>
      <c r="C3" s="31" t="s">
        <v>197</v>
      </c>
      <c r="D3" s="32" t="s">
        <v>198</v>
      </c>
      <c r="E3" s="33" t="s">
        <v>99</v>
      </c>
    </row>
    <row r="4" spans="1:5">
      <c r="A4" s="34" t="s">
        <v>100</v>
      </c>
      <c r="B4" s="35" t="s">
        <v>199</v>
      </c>
      <c r="C4" s="36" t="s">
        <v>200</v>
      </c>
      <c r="D4" s="37" t="s">
        <v>201</v>
      </c>
      <c r="E4" s="38" t="s">
        <v>99</v>
      </c>
    </row>
    <row r="5" spans="1:5">
      <c r="A5" s="346" t="s">
        <v>104</v>
      </c>
      <c r="B5" s="347"/>
      <c r="C5" s="348"/>
      <c r="D5" s="314"/>
      <c r="E5" s="340" t="s">
        <v>215</v>
      </c>
    </row>
    <row r="6" spans="1:5" ht="15.75" thickBot="1">
      <c r="A6" s="39" t="s">
        <v>109</v>
      </c>
      <c r="B6" s="40" t="s">
        <v>205</v>
      </c>
      <c r="C6" s="41" t="s">
        <v>206</v>
      </c>
      <c r="D6" s="42" t="s">
        <v>207</v>
      </c>
      <c r="E6" s="38" t="s">
        <v>204</v>
      </c>
    </row>
    <row r="7" spans="1:5">
      <c r="C7" s="10"/>
    </row>
    <row r="8" spans="1:5" ht="15.75" thickBot="1">
      <c r="A8" s="25" t="s">
        <v>208</v>
      </c>
      <c r="C8" s="10"/>
    </row>
    <row r="9" spans="1:5" ht="15.75" thickBot="1">
      <c r="A9" s="26" t="s">
        <v>129</v>
      </c>
      <c r="B9" s="27" t="s">
        <v>130</v>
      </c>
      <c r="C9" s="27" t="s">
        <v>92</v>
      </c>
      <c r="D9" s="27" t="s">
        <v>131</v>
      </c>
      <c r="E9" s="28" t="s">
        <v>132</v>
      </c>
    </row>
    <row r="10" spans="1:5">
      <c r="A10" s="29" t="s">
        <v>95</v>
      </c>
      <c r="B10" s="30" t="s">
        <v>209</v>
      </c>
      <c r="C10" s="31" t="s">
        <v>210</v>
      </c>
      <c r="D10" s="32" t="s">
        <v>211</v>
      </c>
      <c r="E10" s="33" t="s">
        <v>99</v>
      </c>
    </row>
    <row r="11" spans="1:5">
      <c r="A11" s="34" t="s">
        <v>104</v>
      </c>
      <c r="B11" s="35" t="s">
        <v>212</v>
      </c>
      <c r="C11" s="36" t="s">
        <v>213</v>
      </c>
      <c r="D11" s="37" t="s">
        <v>214</v>
      </c>
      <c r="E11" s="38" t="s">
        <v>215</v>
      </c>
    </row>
    <row r="12" spans="1:5" ht="15.75" thickBot="1">
      <c r="A12" s="39" t="s">
        <v>109</v>
      </c>
      <c r="B12" s="40" t="s">
        <v>202</v>
      </c>
      <c r="C12" s="41" t="s">
        <v>203</v>
      </c>
      <c r="D12" s="42" t="s">
        <v>207</v>
      </c>
      <c r="E12" s="43" t="s">
        <v>204</v>
      </c>
    </row>
  </sheetData>
  <hyperlinks>
    <hyperlink ref="D10" r:id="rId1" xr:uid="{00000000-0004-0000-3000-000000000000}"/>
    <hyperlink ref="D3" r:id="rId2" xr:uid="{00000000-0004-0000-3000-000001000000}"/>
    <hyperlink ref="D4" r:id="rId3" xr:uid="{00000000-0004-0000-3000-000002000000}"/>
    <hyperlink ref="D6" r:id="rId4" xr:uid="{00000000-0004-0000-3000-000003000000}"/>
    <hyperlink ref="D11" r:id="rId5" xr:uid="{00000000-0004-0000-3000-000004000000}"/>
    <hyperlink ref="D12" r:id="rId6" xr:uid="{00000000-0004-0000-3000-000005000000}"/>
  </hyperlinks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Sheet50"/>
  <dimension ref="A1:E14"/>
  <sheetViews>
    <sheetView zoomScaleNormal="100" workbookViewId="0">
      <selection activeCell="A10" sqref="A10:E10"/>
    </sheetView>
  </sheetViews>
  <sheetFormatPr defaultRowHeight="15"/>
  <cols>
    <col min="1" max="1" width="20.42578125" customWidth="1"/>
    <col min="2" max="2" width="22.140625" bestFit="1" customWidth="1"/>
    <col min="3" max="3" width="11" bestFit="1" customWidth="1"/>
    <col min="4" max="4" width="40.7109375" bestFit="1" customWidth="1"/>
    <col min="5" max="5" width="23" bestFit="1" customWidth="1"/>
  </cols>
  <sheetData>
    <row r="1" spans="1:5" ht="15.75" thickBot="1">
      <c r="A1" s="25" t="s">
        <v>195</v>
      </c>
    </row>
    <row r="2" spans="1:5" ht="15.75" thickBot="1">
      <c r="A2" s="26" t="s">
        <v>129</v>
      </c>
      <c r="B2" s="27" t="s">
        <v>130</v>
      </c>
      <c r="C2" s="27" t="s">
        <v>92</v>
      </c>
      <c r="D2" s="27" t="s">
        <v>131</v>
      </c>
      <c r="E2" s="28" t="s">
        <v>132</v>
      </c>
    </row>
    <row r="3" spans="1:5">
      <c r="A3" s="349" t="s">
        <v>95</v>
      </c>
      <c r="B3" s="350" t="s">
        <v>224</v>
      </c>
      <c r="C3" s="351" t="s">
        <v>225</v>
      </c>
      <c r="D3" s="352" t="s">
        <v>226</v>
      </c>
      <c r="E3" s="353" t="s">
        <v>99</v>
      </c>
    </row>
    <row r="4" spans="1:5">
      <c r="A4" s="34" t="s">
        <v>100</v>
      </c>
      <c r="B4" s="30" t="s">
        <v>221</v>
      </c>
      <c r="C4" s="31" t="s">
        <v>222</v>
      </c>
      <c r="D4" s="32" t="s">
        <v>223</v>
      </c>
      <c r="E4" s="33" t="s">
        <v>99</v>
      </c>
    </row>
    <row r="5" spans="1:5">
      <c r="A5" s="34" t="s">
        <v>104</v>
      </c>
      <c r="B5" s="35" t="s">
        <v>216</v>
      </c>
      <c r="C5" s="36" t="s">
        <v>217</v>
      </c>
      <c r="D5" s="37" t="s">
        <v>218</v>
      </c>
      <c r="E5" s="38" t="s">
        <v>219</v>
      </c>
    </row>
    <row r="6" spans="1:5" ht="15.75" thickBot="1">
      <c r="A6" s="39" t="s">
        <v>109</v>
      </c>
      <c r="B6" s="40" t="s">
        <v>1714</v>
      </c>
      <c r="C6" s="41"/>
      <c r="D6" s="42" t="s">
        <v>1715</v>
      </c>
      <c r="E6" s="43" t="s">
        <v>230</v>
      </c>
    </row>
    <row r="7" spans="1:5">
      <c r="C7" s="10"/>
    </row>
    <row r="8" spans="1:5" ht="15.75" thickBot="1">
      <c r="A8" s="25" t="s">
        <v>208</v>
      </c>
      <c r="C8" s="10"/>
    </row>
    <row r="9" spans="1:5" ht="15.75" thickBot="1">
      <c r="A9" s="26" t="s">
        <v>129</v>
      </c>
      <c r="B9" s="27" t="s">
        <v>130</v>
      </c>
      <c r="C9" s="27" t="s">
        <v>92</v>
      </c>
      <c r="D9" s="27" t="s">
        <v>131</v>
      </c>
      <c r="E9" s="28" t="s">
        <v>132</v>
      </c>
    </row>
    <row r="10" spans="1:5">
      <c r="A10" s="349" t="s">
        <v>95</v>
      </c>
      <c r="B10" s="350" t="s">
        <v>1716</v>
      </c>
      <c r="C10" s="351" t="s">
        <v>1717</v>
      </c>
      <c r="D10" s="352" t="s">
        <v>1718</v>
      </c>
      <c r="E10" s="353" t="s">
        <v>99</v>
      </c>
    </row>
    <row r="11" spans="1:5" hidden="1">
      <c r="A11" s="29" t="s">
        <v>95</v>
      </c>
      <c r="B11" s="30" t="s">
        <v>221</v>
      </c>
      <c r="C11" s="31" t="s">
        <v>222</v>
      </c>
      <c r="D11" s="32" t="s">
        <v>223</v>
      </c>
      <c r="E11" s="33" t="s">
        <v>99</v>
      </c>
    </row>
    <row r="12" spans="1:5" hidden="1">
      <c r="A12" s="29" t="s">
        <v>95</v>
      </c>
      <c r="B12" s="30" t="s">
        <v>224</v>
      </c>
      <c r="C12" s="31" t="s">
        <v>225</v>
      </c>
      <c r="D12" s="32" t="s">
        <v>226</v>
      </c>
      <c r="E12" s="33" t="s">
        <v>99</v>
      </c>
    </row>
    <row r="13" spans="1:5">
      <c r="A13" s="34" t="s">
        <v>104</v>
      </c>
      <c r="B13" s="35" t="s">
        <v>227</v>
      </c>
      <c r="C13" s="36" t="s">
        <v>228</v>
      </c>
      <c r="D13" s="37" t="s">
        <v>229</v>
      </c>
      <c r="E13" s="38" t="s">
        <v>219</v>
      </c>
    </row>
    <row r="14" spans="1:5" ht="15.75" thickBot="1">
      <c r="A14" s="39" t="s">
        <v>109</v>
      </c>
      <c r="B14" s="40" t="s">
        <v>231</v>
      </c>
      <c r="C14" s="41" t="s">
        <v>232</v>
      </c>
      <c r="D14" s="42" t="s">
        <v>233</v>
      </c>
      <c r="E14" s="43" t="s">
        <v>230</v>
      </c>
    </row>
  </sheetData>
  <hyperlinks>
    <hyperlink ref="D5" r:id="rId1" xr:uid="{00000000-0004-0000-3100-000000000000}"/>
    <hyperlink ref="D6" r:id="rId2" display="agus.risfian@pln.co.id" xr:uid="{00000000-0004-0000-3100-000001000000}"/>
    <hyperlink ref="D13" r:id="rId3" xr:uid="{00000000-0004-0000-3100-000002000000}"/>
    <hyperlink ref="D14" r:id="rId4" xr:uid="{00000000-0004-0000-3100-000003000000}"/>
    <hyperlink ref="D11" r:id="rId5" xr:uid="{00000000-0004-0000-3100-000004000000}"/>
    <hyperlink ref="D12" r:id="rId6" xr:uid="{00000000-0004-0000-3100-000005000000}"/>
    <hyperlink ref="D4" r:id="rId7" xr:uid="{00000000-0004-0000-3100-000006000000}"/>
    <hyperlink ref="D3" r:id="rId8" xr:uid="{00000000-0004-0000-3100-000007000000}"/>
    <hyperlink ref="D10" r:id="rId9" xr:uid="{00000000-0004-0000-3100-000008000000}"/>
  </hyperlinks>
  <pageMargins left="0.7" right="0.7" top="0.75" bottom="0.75" header="0.3" footer="0.3"/>
  <pageSetup orientation="portrait" verticalDpi="0" r:id="rId1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2:F17"/>
  <sheetViews>
    <sheetView workbookViewId="0">
      <selection activeCell="D21" sqref="D21"/>
    </sheetView>
  </sheetViews>
  <sheetFormatPr defaultRowHeight="15"/>
  <cols>
    <col min="1" max="1" width="13.28515625" customWidth="1"/>
    <col min="2" max="2" width="21.42578125" bestFit="1" customWidth="1"/>
    <col min="3" max="3" width="11" bestFit="1" customWidth="1"/>
    <col min="4" max="4" width="26.85546875" bestFit="1" customWidth="1"/>
    <col min="5" max="5" width="26.85546875" style="227" customWidth="1"/>
    <col min="6" max="6" width="34.85546875" bestFit="1" customWidth="1"/>
  </cols>
  <sheetData>
    <row r="2" spans="1:6">
      <c r="A2" s="116" t="s">
        <v>195</v>
      </c>
      <c r="B2" s="116"/>
      <c r="C2" s="117"/>
      <c r="D2" s="116"/>
      <c r="E2" s="116"/>
      <c r="F2" s="116"/>
    </row>
    <row r="4" spans="1:6">
      <c r="A4" s="118" t="s">
        <v>90</v>
      </c>
      <c r="B4" s="118" t="s">
        <v>91</v>
      </c>
      <c r="C4" s="118" t="s">
        <v>92</v>
      </c>
      <c r="D4" s="254" t="s">
        <v>93</v>
      </c>
      <c r="E4" s="256" t="s">
        <v>1382</v>
      </c>
      <c r="F4" s="118" t="s">
        <v>94</v>
      </c>
    </row>
    <row r="5" spans="1:6">
      <c r="A5" s="119" t="s">
        <v>95</v>
      </c>
      <c r="B5" s="119" t="s">
        <v>647</v>
      </c>
      <c r="C5" s="120" t="s">
        <v>648</v>
      </c>
      <c r="D5" s="258" t="s">
        <v>649</v>
      </c>
      <c r="E5" s="257" t="s">
        <v>1383</v>
      </c>
      <c r="F5" s="119" t="s">
        <v>174</v>
      </c>
    </row>
    <row r="6" spans="1:6">
      <c r="A6" s="119" t="s">
        <v>100</v>
      </c>
      <c r="B6" s="119" t="s">
        <v>650</v>
      </c>
      <c r="C6" s="120" t="s">
        <v>651</v>
      </c>
      <c r="D6" s="122" t="s">
        <v>652</v>
      </c>
      <c r="E6" s="260" t="s">
        <v>1384</v>
      </c>
      <c r="F6" s="119" t="s">
        <v>653</v>
      </c>
    </row>
    <row r="7" spans="1:6">
      <c r="A7" s="321" t="s">
        <v>104</v>
      </c>
      <c r="B7" s="321" t="s">
        <v>1702</v>
      </c>
      <c r="C7" s="322" t="s">
        <v>1703</v>
      </c>
      <c r="D7" s="323"/>
      <c r="E7" s="324"/>
      <c r="F7" s="321" t="s">
        <v>772</v>
      </c>
    </row>
    <row r="8" spans="1:6">
      <c r="A8" s="119" t="s">
        <v>109</v>
      </c>
      <c r="B8" s="119" t="s">
        <v>654</v>
      </c>
      <c r="C8" s="120" t="s">
        <v>655</v>
      </c>
      <c r="D8" s="259" t="s">
        <v>656</v>
      </c>
      <c r="E8" s="257" t="s">
        <v>1385</v>
      </c>
      <c r="F8" s="119" t="s">
        <v>457</v>
      </c>
    </row>
    <row r="11" spans="1:6">
      <c r="A11" s="116" t="s">
        <v>115</v>
      </c>
      <c r="B11" s="116"/>
      <c r="C11" s="117"/>
      <c r="D11" s="116"/>
      <c r="E11" s="255"/>
      <c r="F11" s="116"/>
    </row>
    <row r="13" spans="1:6">
      <c r="A13" s="118" t="s">
        <v>90</v>
      </c>
      <c r="B13" s="118" t="s">
        <v>91</v>
      </c>
      <c r="C13" s="118" t="s">
        <v>92</v>
      </c>
      <c r="D13" s="254" t="s">
        <v>93</v>
      </c>
      <c r="E13" s="256"/>
      <c r="F13" s="118" t="s">
        <v>94</v>
      </c>
    </row>
    <row r="14" spans="1:6" hidden="1">
      <c r="A14" s="119" t="s">
        <v>95</v>
      </c>
      <c r="B14" s="119" t="s">
        <v>657</v>
      </c>
      <c r="C14" s="120" t="s">
        <v>658</v>
      </c>
      <c r="D14" s="258" t="s">
        <v>659</v>
      </c>
      <c r="E14" s="257" t="s">
        <v>1386</v>
      </c>
      <c r="F14" s="119" t="s">
        <v>326</v>
      </c>
    </row>
    <row r="15" spans="1:6">
      <c r="A15" s="119" t="s">
        <v>95</v>
      </c>
      <c r="B15" s="119" t="s">
        <v>660</v>
      </c>
      <c r="C15" s="120" t="s">
        <v>661</v>
      </c>
      <c r="D15" s="121" t="s">
        <v>662</v>
      </c>
      <c r="E15" s="260" t="s">
        <v>1387</v>
      </c>
      <c r="F15" s="119" t="s">
        <v>326</v>
      </c>
    </row>
    <row r="16" spans="1:6">
      <c r="A16" s="119" t="s">
        <v>104</v>
      </c>
      <c r="B16" s="119" t="s">
        <v>663</v>
      </c>
      <c r="C16" s="120" t="s">
        <v>664</v>
      </c>
      <c r="D16" s="259" t="s">
        <v>665</v>
      </c>
      <c r="E16" s="257" t="s">
        <v>1388</v>
      </c>
      <c r="F16" s="119" t="s">
        <v>333</v>
      </c>
    </row>
    <row r="17" spans="1:6">
      <c r="A17" s="119" t="s">
        <v>109</v>
      </c>
      <c r="B17" s="119" t="s">
        <v>666</v>
      </c>
      <c r="C17" s="120" t="s">
        <v>667</v>
      </c>
      <c r="D17" s="259" t="s">
        <v>668</v>
      </c>
      <c r="E17" s="257" t="s">
        <v>1389</v>
      </c>
      <c r="F17" s="119" t="s">
        <v>669</v>
      </c>
    </row>
  </sheetData>
  <hyperlinks>
    <hyperlink ref="D5" r:id="rId1" xr:uid="{00000000-0004-0000-0400-000000000000}"/>
    <hyperlink ref="D6" r:id="rId2" xr:uid="{00000000-0004-0000-0400-000001000000}"/>
    <hyperlink ref="D14" r:id="rId3" xr:uid="{00000000-0004-0000-0400-000002000000}"/>
    <hyperlink ref="D16" r:id="rId4" xr:uid="{00000000-0004-0000-0400-000003000000}"/>
    <hyperlink ref="D17" r:id="rId5" xr:uid="{00000000-0004-0000-0400-000004000000}"/>
    <hyperlink ref="D8" r:id="rId6" xr:uid="{00000000-0004-0000-0400-000005000000}"/>
    <hyperlink ref="E5" r:id="rId7" xr:uid="{00000000-0004-0000-0400-000006000000}"/>
    <hyperlink ref="E6" r:id="rId8" xr:uid="{00000000-0004-0000-0400-000007000000}"/>
    <hyperlink ref="E8" r:id="rId9" xr:uid="{00000000-0004-0000-0400-000008000000}"/>
    <hyperlink ref="E14" r:id="rId10" xr:uid="{00000000-0004-0000-0400-000009000000}"/>
    <hyperlink ref="E15" r:id="rId11" xr:uid="{00000000-0004-0000-0400-00000A000000}"/>
    <hyperlink ref="E16" r:id="rId12" xr:uid="{00000000-0004-0000-0400-00000B000000}"/>
    <hyperlink ref="E17" r:id="rId13" xr:uid="{00000000-0004-0000-0400-00000C000000}"/>
  </hyperlinks>
  <pageMargins left="0.7" right="0.7" top="0.75" bottom="0.75" header="0.3" footer="0.3"/>
  <pageSetup orientation="portrait" verticalDpi="0" r:id="rId14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 codeName="Sheet51"/>
  <dimension ref="A1:E15"/>
  <sheetViews>
    <sheetView zoomScaleNormal="100" workbookViewId="0">
      <selection activeCell="E15" sqref="E15"/>
    </sheetView>
  </sheetViews>
  <sheetFormatPr defaultRowHeight="15"/>
  <cols>
    <col min="1" max="1" width="14.42578125" customWidth="1"/>
    <col min="2" max="2" width="25.28515625" bestFit="1" customWidth="1"/>
    <col min="3" max="3" width="14.42578125" customWidth="1"/>
    <col min="4" max="4" width="27.7109375" bestFit="1" customWidth="1"/>
    <col min="5" max="5" width="36.5703125" bestFit="1" customWidth="1"/>
  </cols>
  <sheetData>
    <row r="1" spans="1:5">
      <c r="A1" s="15" t="s">
        <v>195</v>
      </c>
      <c r="B1" s="15"/>
      <c r="C1" s="61"/>
      <c r="D1" s="15"/>
      <c r="E1" s="15"/>
    </row>
    <row r="2" spans="1:5">
      <c r="C2" s="10"/>
    </row>
    <row r="3" spans="1:5">
      <c r="A3" s="53" t="s">
        <v>90</v>
      </c>
      <c r="B3" s="53" t="s">
        <v>91</v>
      </c>
      <c r="C3" s="53" t="s">
        <v>92</v>
      </c>
      <c r="D3" s="53" t="s">
        <v>93</v>
      </c>
      <c r="E3" s="53" t="s">
        <v>94</v>
      </c>
    </row>
    <row r="4" spans="1:5">
      <c r="A4" s="1" t="s">
        <v>95</v>
      </c>
      <c r="B4" s="1" t="s">
        <v>364</v>
      </c>
      <c r="C4" s="7" t="s">
        <v>365</v>
      </c>
      <c r="D4" s="66" t="s">
        <v>366</v>
      </c>
      <c r="E4" s="1" t="s">
        <v>367</v>
      </c>
    </row>
    <row r="5" spans="1:5">
      <c r="A5" s="1" t="s">
        <v>100</v>
      </c>
      <c r="B5" s="1" t="s">
        <v>368</v>
      </c>
      <c r="C5" s="7" t="s">
        <v>369</v>
      </c>
      <c r="D5" s="67" t="s">
        <v>370</v>
      </c>
      <c r="E5" s="1" t="s">
        <v>371</v>
      </c>
    </row>
    <row r="6" spans="1:5">
      <c r="A6" s="1" t="s">
        <v>104</v>
      </c>
      <c r="B6" s="1" t="s">
        <v>372</v>
      </c>
      <c r="C6" s="7" t="s">
        <v>373</v>
      </c>
      <c r="D6" s="66" t="s">
        <v>374</v>
      </c>
      <c r="E6" s="1" t="s">
        <v>375</v>
      </c>
    </row>
    <row r="7" spans="1:5">
      <c r="A7" s="1" t="s">
        <v>109</v>
      </c>
      <c r="B7" s="1" t="s">
        <v>376</v>
      </c>
      <c r="C7" s="7" t="s">
        <v>377</v>
      </c>
      <c r="D7" s="66" t="s">
        <v>378</v>
      </c>
      <c r="E7" s="1" t="s">
        <v>379</v>
      </c>
    </row>
    <row r="8" spans="1:5">
      <c r="C8" s="10"/>
    </row>
    <row r="9" spans="1:5">
      <c r="C9" s="10"/>
    </row>
    <row r="10" spans="1:5">
      <c r="A10" s="15" t="s">
        <v>115</v>
      </c>
      <c r="B10" s="15"/>
      <c r="C10" s="61"/>
      <c r="D10" s="15"/>
      <c r="E10" s="15"/>
    </row>
    <row r="11" spans="1:5">
      <c r="C11" s="10"/>
    </row>
    <row r="12" spans="1:5">
      <c r="A12" s="53" t="s">
        <v>90</v>
      </c>
      <c r="B12" s="53" t="s">
        <v>91</v>
      </c>
      <c r="C12" s="53" t="s">
        <v>92</v>
      </c>
      <c r="D12" s="53" t="s">
        <v>93</v>
      </c>
      <c r="E12" s="53" t="s">
        <v>94</v>
      </c>
    </row>
    <row r="13" spans="1:5">
      <c r="A13" s="1" t="s">
        <v>95</v>
      </c>
      <c r="B13" s="1" t="s">
        <v>380</v>
      </c>
      <c r="C13" s="7" t="s">
        <v>381</v>
      </c>
      <c r="D13" s="66" t="s">
        <v>382</v>
      </c>
      <c r="E13" s="1" t="s">
        <v>383</v>
      </c>
    </row>
    <row r="14" spans="1:5">
      <c r="A14" s="1" t="s">
        <v>104</v>
      </c>
      <c r="B14" s="1" t="s">
        <v>384</v>
      </c>
      <c r="C14" s="7" t="s">
        <v>385</v>
      </c>
      <c r="D14" s="66" t="s">
        <v>386</v>
      </c>
      <c r="E14" s="1" t="s">
        <v>123</v>
      </c>
    </row>
    <row r="15" spans="1:5">
      <c r="A15" s="1" t="s">
        <v>109</v>
      </c>
      <c r="B15" s="1" t="s">
        <v>387</v>
      </c>
      <c r="C15" s="7" t="s">
        <v>388</v>
      </c>
      <c r="D15" s="66" t="s">
        <v>389</v>
      </c>
      <c r="E15" s="1" t="s">
        <v>390</v>
      </c>
    </row>
  </sheetData>
  <hyperlinks>
    <hyperlink ref="D6" r:id="rId1" xr:uid="{00000000-0004-0000-3200-000000000000}"/>
    <hyperlink ref="D4" r:id="rId2" xr:uid="{00000000-0004-0000-3200-000001000000}"/>
    <hyperlink ref="D7" r:id="rId3" xr:uid="{00000000-0004-0000-3200-000002000000}"/>
    <hyperlink ref="D13" r:id="rId4" xr:uid="{00000000-0004-0000-3200-000003000000}"/>
    <hyperlink ref="D14" r:id="rId5" xr:uid="{00000000-0004-0000-3200-000004000000}"/>
    <hyperlink ref="D15" r:id="rId6" xr:uid="{00000000-0004-0000-3200-000005000000}"/>
    <hyperlink ref="D5" r:id="rId7" xr:uid="{00000000-0004-0000-3200-000006000000}"/>
  </hyperlinks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 codeName="Sheet52"/>
  <dimension ref="A1:E15"/>
  <sheetViews>
    <sheetView zoomScaleNormal="100" workbookViewId="0">
      <selection activeCell="A14" sqref="A14:E14"/>
    </sheetView>
  </sheetViews>
  <sheetFormatPr defaultColWidth="9.140625" defaultRowHeight="15"/>
  <cols>
    <col min="1" max="1" width="14.42578125" style="227" customWidth="1"/>
    <col min="2" max="2" width="25.28515625" style="227" bestFit="1" customWidth="1"/>
    <col min="3" max="3" width="14.42578125" style="227" customWidth="1"/>
    <col min="4" max="4" width="27.7109375" style="227" bestFit="1" customWidth="1"/>
    <col min="5" max="5" width="36.5703125" style="227" bestFit="1" customWidth="1"/>
    <col min="6" max="16384" width="9.140625" style="227"/>
  </cols>
  <sheetData>
    <row r="1" spans="1:5">
      <c r="A1" s="138" t="s">
        <v>195</v>
      </c>
      <c r="B1" s="138"/>
      <c r="C1" s="61"/>
      <c r="D1" s="138"/>
      <c r="E1" s="138"/>
    </row>
    <row r="2" spans="1:5">
      <c r="C2" s="10"/>
    </row>
    <row r="3" spans="1:5">
      <c r="A3" s="140" t="s">
        <v>90</v>
      </c>
      <c r="B3" s="140" t="s">
        <v>91</v>
      </c>
      <c r="C3" s="140" t="s">
        <v>92</v>
      </c>
      <c r="D3" s="140" t="s">
        <v>93</v>
      </c>
      <c r="E3" s="140" t="s">
        <v>94</v>
      </c>
    </row>
    <row r="4" spans="1:5">
      <c r="A4" s="91" t="s">
        <v>95</v>
      </c>
      <c r="B4" s="91" t="s">
        <v>1290</v>
      </c>
      <c r="C4" s="139" t="s">
        <v>1291</v>
      </c>
      <c r="D4" s="66" t="s">
        <v>1292</v>
      </c>
      <c r="E4" s="91" t="s">
        <v>1293</v>
      </c>
    </row>
    <row r="5" spans="1:5">
      <c r="A5" s="91" t="s">
        <v>100</v>
      </c>
      <c r="B5" s="91" t="s">
        <v>1294</v>
      </c>
      <c r="C5" s="139" t="s">
        <v>1295</v>
      </c>
      <c r="D5" s="67" t="s">
        <v>1296</v>
      </c>
      <c r="E5" s="91" t="s">
        <v>1293</v>
      </c>
    </row>
    <row r="6" spans="1:5">
      <c r="A6" s="91" t="s">
        <v>104</v>
      </c>
      <c r="B6" s="91" t="s">
        <v>1297</v>
      </c>
      <c r="C6" s="139" t="s">
        <v>1298</v>
      </c>
      <c r="D6" s="66" t="s">
        <v>1299</v>
      </c>
      <c r="E6" s="91" t="s">
        <v>108</v>
      </c>
    </row>
    <row r="7" spans="1:5">
      <c r="A7" s="91" t="s">
        <v>109</v>
      </c>
      <c r="B7" s="91" t="s">
        <v>1300</v>
      </c>
      <c r="C7" s="139" t="s">
        <v>1301</v>
      </c>
      <c r="D7" s="66" t="s">
        <v>1302</v>
      </c>
      <c r="E7" s="91" t="s">
        <v>113</v>
      </c>
    </row>
    <row r="8" spans="1:5">
      <c r="C8" s="10"/>
    </row>
    <row r="9" spans="1:5">
      <c r="C9" s="10"/>
    </row>
    <row r="10" spans="1:5">
      <c r="A10" s="138" t="s">
        <v>115</v>
      </c>
      <c r="B10" s="138"/>
      <c r="C10" s="61"/>
      <c r="D10" s="138"/>
      <c r="E10" s="138"/>
    </row>
    <row r="11" spans="1:5">
      <c r="C11" s="10"/>
    </row>
    <row r="12" spans="1:5">
      <c r="A12" s="140" t="s">
        <v>90</v>
      </c>
      <c r="B12" s="140" t="s">
        <v>91</v>
      </c>
      <c r="C12" s="140" t="s">
        <v>92</v>
      </c>
      <c r="D12" s="140" t="s">
        <v>93</v>
      </c>
      <c r="E12" s="140" t="s">
        <v>94</v>
      </c>
    </row>
    <row r="13" spans="1:5">
      <c r="A13" s="91" t="s">
        <v>95</v>
      </c>
      <c r="B13" s="91" t="s">
        <v>1303</v>
      </c>
      <c r="C13" s="139" t="s">
        <v>1304</v>
      </c>
      <c r="D13" s="66" t="s">
        <v>1305</v>
      </c>
      <c r="E13" s="91" t="s">
        <v>837</v>
      </c>
    </row>
    <row r="14" spans="1:5">
      <c r="A14" s="310" t="s">
        <v>104</v>
      </c>
      <c r="B14" s="310" t="s">
        <v>1736</v>
      </c>
      <c r="C14" s="147"/>
      <c r="D14" s="311" t="s">
        <v>1737</v>
      </c>
      <c r="E14" s="310" t="s">
        <v>123</v>
      </c>
    </row>
    <row r="15" spans="1:5">
      <c r="A15" s="91" t="s">
        <v>109</v>
      </c>
      <c r="B15" s="91" t="s">
        <v>1306</v>
      </c>
      <c r="C15" s="139" t="s">
        <v>1307</v>
      </c>
      <c r="D15" s="66" t="s">
        <v>1308</v>
      </c>
      <c r="E15" s="91" t="s">
        <v>127</v>
      </c>
    </row>
  </sheetData>
  <hyperlinks>
    <hyperlink ref="D6" r:id="rId1" xr:uid="{00000000-0004-0000-3300-000000000000}"/>
    <hyperlink ref="D4" r:id="rId2" xr:uid="{00000000-0004-0000-3300-000001000000}"/>
    <hyperlink ref="D7" r:id="rId3" xr:uid="{00000000-0004-0000-3300-000002000000}"/>
    <hyperlink ref="D13" r:id="rId4" xr:uid="{00000000-0004-0000-3300-000003000000}"/>
    <hyperlink ref="D14" r:id="rId5" xr:uid="{00000000-0004-0000-3300-000004000000}"/>
    <hyperlink ref="D15" r:id="rId6" xr:uid="{00000000-0004-0000-3300-000005000000}"/>
    <hyperlink ref="D5" r:id="rId7" xr:uid="{00000000-0004-0000-3300-000006000000}"/>
  </hyperlinks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 codeName="Sheet53"/>
  <dimension ref="A1:E13"/>
  <sheetViews>
    <sheetView zoomScaleNormal="100" workbookViewId="0">
      <selection activeCell="A18" sqref="A18"/>
    </sheetView>
  </sheetViews>
  <sheetFormatPr defaultColWidth="9.140625" defaultRowHeight="15"/>
  <cols>
    <col min="1" max="1" width="16.42578125" style="227" customWidth="1"/>
    <col min="2" max="2" width="18.85546875" style="227" bestFit="1" customWidth="1"/>
    <col min="3" max="3" width="11" style="227" bestFit="1" customWidth="1"/>
    <col min="4" max="4" width="28.42578125" style="227" bestFit="1" customWidth="1"/>
    <col min="5" max="5" width="48.85546875" style="227" bestFit="1" customWidth="1"/>
    <col min="6" max="16384" width="9.140625" style="227"/>
  </cols>
  <sheetData>
    <row r="1" spans="1:5">
      <c r="A1" s="45" t="s">
        <v>114</v>
      </c>
    </row>
    <row r="2" spans="1:5">
      <c r="A2" s="230" t="s">
        <v>90</v>
      </c>
      <c r="B2" s="230" t="s">
        <v>91</v>
      </c>
      <c r="C2" s="230" t="s">
        <v>92</v>
      </c>
      <c r="D2" s="230" t="s">
        <v>93</v>
      </c>
      <c r="E2" s="230" t="s">
        <v>94</v>
      </c>
    </row>
    <row r="3" spans="1:5">
      <c r="A3" s="91" t="s">
        <v>95</v>
      </c>
      <c r="B3" s="91" t="s">
        <v>1351</v>
      </c>
      <c r="C3" s="139" t="s">
        <v>1352</v>
      </c>
      <c r="D3" s="184" t="s">
        <v>1421</v>
      </c>
      <c r="E3" s="91" t="s">
        <v>1353</v>
      </c>
    </row>
    <row r="4" spans="1:5">
      <c r="A4" s="91" t="s">
        <v>100</v>
      </c>
      <c r="B4" s="91" t="s">
        <v>1354</v>
      </c>
      <c r="C4" s="139" t="s">
        <v>1355</v>
      </c>
      <c r="D4" s="184" t="s">
        <v>1422</v>
      </c>
      <c r="E4" s="91" t="s">
        <v>1356</v>
      </c>
    </row>
    <row r="5" spans="1:5">
      <c r="A5" s="91" t="s">
        <v>104</v>
      </c>
      <c r="B5" s="91" t="s">
        <v>1357</v>
      </c>
      <c r="C5" s="139" t="s">
        <v>1358</v>
      </c>
      <c r="D5" s="184" t="s">
        <v>1423</v>
      </c>
      <c r="E5" s="91" t="s">
        <v>1359</v>
      </c>
    </row>
    <row r="6" spans="1:5">
      <c r="A6" s="91" t="s">
        <v>109</v>
      </c>
      <c r="B6" s="91" t="s">
        <v>1360</v>
      </c>
      <c r="C6" s="139" t="s">
        <v>1361</v>
      </c>
      <c r="D6" s="184" t="s">
        <v>1362</v>
      </c>
      <c r="E6" s="91" t="s">
        <v>1363</v>
      </c>
    </row>
    <row r="7" spans="1:5">
      <c r="C7" s="10"/>
    </row>
    <row r="8" spans="1:5">
      <c r="A8" s="45" t="s">
        <v>115</v>
      </c>
      <c r="B8" s="228"/>
      <c r="C8" s="175"/>
      <c r="D8" s="228"/>
      <c r="E8" s="228"/>
    </row>
    <row r="9" spans="1:5">
      <c r="A9" s="2" t="s">
        <v>90</v>
      </c>
      <c r="B9" s="2" t="s">
        <v>91</v>
      </c>
      <c r="C9" s="230" t="s">
        <v>92</v>
      </c>
      <c r="D9" s="2" t="s">
        <v>93</v>
      </c>
      <c r="E9" s="2" t="s">
        <v>94</v>
      </c>
    </row>
    <row r="10" spans="1:5">
      <c r="A10" s="91" t="s">
        <v>95</v>
      </c>
      <c r="B10" s="91" t="s">
        <v>1364</v>
      </c>
      <c r="C10" s="139" t="s">
        <v>1365</v>
      </c>
      <c r="D10" s="184" t="s">
        <v>1424</v>
      </c>
      <c r="E10" s="91" t="s">
        <v>436</v>
      </c>
    </row>
    <row r="11" spans="1:5" hidden="1">
      <c r="A11" s="91" t="s">
        <v>100</v>
      </c>
      <c r="B11" s="91" t="s">
        <v>1366</v>
      </c>
      <c r="C11" s="139" t="s">
        <v>1367</v>
      </c>
      <c r="D11" s="184" t="s">
        <v>1425</v>
      </c>
      <c r="E11" s="91" t="s">
        <v>1368</v>
      </c>
    </row>
    <row r="12" spans="1:5">
      <c r="A12" s="91" t="s">
        <v>104</v>
      </c>
      <c r="B12" s="91" t="s">
        <v>1369</v>
      </c>
      <c r="C12" s="139" t="s">
        <v>1370</v>
      </c>
      <c r="D12" s="184" t="s">
        <v>1426</v>
      </c>
      <c r="E12" s="91" t="s">
        <v>1371</v>
      </c>
    </row>
    <row r="13" spans="1:5">
      <c r="A13" s="310" t="s">
        <v>109</v>
      </c>
      <c r="B13" s="310" t="s">
        <v>1752</v>
      </c>
      <c r="C13" s="147"/>
      <c r="D13" s="314" t="s">
        <v>1753</v>
      </c>
      <c r="E13" s="310" t="s">
        <v>1372</v>
      </c>
    </row>
  </sheetData>
  <hyperlinks>
    <hyperlink ref="D10" r:id="rId1" xr:uid="{00000000-0004-0000-3400-000000000000}"/>
    <hyperlink ref="D12" r:id="rId2" xr:uid="{00000000-0004-0000-3400-000001000000}"/>
    <hyperlink ref="D13" r:id="rId3" display="hikmat@pln.co.id" xr:uid="{00000000-0004-0000-3400-000002000000}"/>
    <hyperlink ref="D3" r:id="rId4" xr:uid="{00000000-0004-0000-3400-000003000000}"/>
    <hyperlink ref="D4" r:id="rId5" xr:uid="{00000000-0004-0000-3400-000004000000}"/>
    <hyperlink ref="D6" r:id="rId6" xr:uid="{00000000-0004-0000-3400-000005000000}"/>
    <hyperlink ref="D5" r:id="rId7" xr:uid="{00000000-0004-0000-3400-000006000000}"/>
    <hyperlink ref="D11" r:id="rId8" xr:uid="{00000000-0004-0000-3400-000007000000}"/>
  </hyperlinks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 codeName="Sheet54"/>
  <dimension ref="A1:E12"/>
  <sheetViews>
    <sheetView workbookViewId="0">
      <selection activeCell="A3" sqref="A3"/>
    </sheetView>
  </sheetViews>
  <sheetFormatPr defaultRowHeight="15"/>
  <cols>
    <col min="1" max="1" width="53.5703125" bestFit="1" customWidth="1"/>
    <col min="2" max="2" width="15.42578125" bestFit="1" customWidth="1"/>
    <col min="3" max="3" width="10.28515625" bestFit="1" customWidth="1"/>
    <col min="4" max="4" width="28.42578125" bestFit="1" customWidth="1"/>
    <col min="5" max="5" width="15.85546875" bestFit="1" customWidth="1"/>
  </cols>
  <sheetData>
    <row r="1" spans="1:5">
      <c r="A1" s="45" t="s">
        <v>114</v>
      </c>
    </row>
    <row r="2" spans="1:5">
      <c r="A2" s="6" t="s">
        <v>90</v>
      </c>
      <c r="B2" s="6" t="s">
        <v>91</v>
      </c>
      <c r="C2" s="6" t="s">
        <v>92</v>
      </c>
      <c r="D2" s="6" t="s">
        <v>93</v>
      </c>
      <c r="E2" s="6" t="s">
        <v>94</v>
      </c>
    </row>
    <row r="3" spans="1:5">
      <c r="A3" s="1" t="s">
        <v>95</v>
      </c>
      <c r="B3" s="1" t="s">
        <v>234</v>
      </c>
      <c r="C3" s="7" t="s">
        <v>235</v>
      </c>
      <c r="D3" s="37" t="s">
        <v>236</v>
      </c>
      <c r="E3" s="1" t="s">
        <v>237</v>
      </c>
    </row>
    <row r="4" spans="1:5">
      <c r="A4" s="1" t="s">
        <v>100</v>
      </c>
      <c r="B4" s="1" t="s">
        <v>238</v>
      </c>
      <c r="C4" s="7" t="s">
        <v>239</v>
      </c>
      <c r="D4" s="37" t="s">
        <v>240</v>
      </c>
      <c r="E4" s="1" t="s">
        <v>241</v>
      </c>
    </row>
    <row r="5" spans="1:5">
      <c r="A5" s="1" t="s">
        <v>104</v>
      </c>
      <c r="B5" s="1" t="s">
        <v>242</v>
      </c>
      <c r="C5" s="7" t="s">
        <v>243</v>
      </c>
      <c r="D5" s="37" t="s">
        <v>244</v>
      </c>
      <c r="E5" s="1" t="s">
        <v>219</v>
      </c>
    </row>
    <row r="6" spans="1:5">
      <c r="A6" s="1" t="s">
        <v>109</v>
      </c>
      <c r="B6" s="1" t="s">
        <v>245</v>
      </c>
      <c r="C6" s="7" t="s">
        <v>246</v>
      </c>
      <c r="D6" s="37" t="s">
        <v>247</v>
      </c>
      <c r="E6" s="1" t="s">
        <v>230</v>
      </c>
    </row>
    <row r="7" spans="1:5">
      <c r="C7" s="10"/>
    </row>
    <row r="8" spans="1:5">
      <c r="A8" s="45" t="s">
        <v>115</v>
      </c>
      <c r="B8" s="25"/>
      <c r="C8" s="11"/>
      <c r="D8" s="25"/>
      <c r="E8" s="25"/>
    </row>
    <row r="9" spans="1:5">
      <c r="A9" s="2" t="s">
        <v>90</v>
      </c>
      <c r="B9" s="2" t="s">
        <v>91</v>
      </c>
      <c r="C9" s="6" t="s">
        <v>92</v>
      </c>
      <c r="D9" s="2" t="s">
        <v>93</v>
      </c>
      <c r="E9" s="2" t="s">
        <v>94</v>
      </c>
    </row>
    <row r="10" spans="1:5">
      <c r="A10" s="1" t="s">
        <v>95</v>
      </c>
      <c r="B10" s="1" t="s">
        <v>248</v>
      </c>
      <c r="C10" s="7" t="s">
        <v>249</v>
      </c>
      <c r="D10" s="37" t="s">
        <v>250</v>
      </c>
      <c r="E10" s="1" t="s">
        <v>241</v>
      </c>
    </row>
    <row r="11" spans="1:5">
      <c r="A11" s="1" t="s">
        <v>104</v>
      </c>
      <c r="B11" s="1" t="s">
        <v>251</v>
      </c>
      <c r="C11" s="7" t="s">
        <v>252</v>
      </c>
      <c r="D11" s="37" t="s">
        <v>253</v>
      </c>
      <c r="E11" s="1" t="s">
        <v>219</v>
      </c>
    </row>
    <row r="12" spans="1:5">
      <c r="A12" s="1" t="s">
        <v>109</v>
      </c>
      <c r="B12" s="1" t="s">
        <v>254</v>
      </c>
      <c r="C12" s="7" t="s">
        <v>255</v>
      </c>
      <c r="D12" s="37" t="s">
        <v>256</v>
      </c>
      <c r="E12" s="1" t="s">
        <v>230</v>
      </c>
    </row>
  </sheetData>
  <hyperlinks>
    <hyperlink ref="D10" r:id="rId1" xr:uid="{00000000-0004-0000-3500-000000000000}"/>
    <hyperlink ref="D11" r:id="rId2" xr:uid="{00000000-0004-0000-3500-000001000000}"/>
    <hyperlink ref="D12" r:id="rId3" xr:uid="{00000000-0004-0000-3500-000002000000}"/>
    <hyperlink ref="D3" r:id="rId4" xr:uid="{00000000-0004-0000-3500-000003000000}"/>
    <hyperlink ref="D4" r:id="rId5" xr:uid="{00000000-0004-0000-3500-000004000000}"/>
    <hyperlink ref="D6" r:id="rId6" xr:uid="{00000000-0004-0000-3500-000005000000}"/>
    <hyperlink ref="D5" r:id="rId7" xr:uid="{00000000-0004-0000-3500-000006000000}"/>
  </hyperlinks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 codeName="Sheet55"/>
  <dimension ref="A1:E15"/>
  <sheetViews>
    <sheetView workbookViewId="0">
      <selection activeCell="D9" sqref="D9"/>
    </sheetView>
  </sheetViews>
  <sheetFormatPr defaultColWidth="9.140625" defaultRowHeight="15"/>
  <cols>
    <col min="1" max="1" width="14.28515625" style="134" customWidth="1"/>
    <col min="2" max="2" width="21.85546875" style="134" bestFit="1" customWidth="1"/>
    <col min="3" max="3" width="11" style="134" bestFit="1" customWidth="1"/>
    <col min="4" max="4" width="28.42578125" style="134" bestFit="1" customWidth="1"/>
    <col min="5" max="5" width="25.7109375" style="134" bestFit="1" customWidth="1"/>
    <col min="6" max="16384" width="9.140625" style="134"/>
  </cols>
  <sheetData>
    <row r="1" spans="1:5">
      <c r="A1" s="25" t="s">
        <v>114</v>
      </c>
      <c r="C1" s="10"/>
    </row>
    <row r="2" spans="1:5" ht="15.75" thickBot="1">
      <c r="C2" s="10"/>
    </row>
    <row r="3" spans="1:5">
      <c r="A3" s="186" t="s">
        <v>90</v>
      </c>
      <c r="B3" s="187" t="s">
        <v>91</v>
      </c>
      <c r="C3" s="187" t="s">
        <v>92</v>
      </c>
      <c r="D3" s="187" t="s">
        <v>93</v>
      </c>
      <c r="E3" s="188" t="s">
        <v>94</v>
      </c>
    </row>
    <row r="4" spans="1:5">
      <c r="A4" s="189" t="s">
        <v>95</v>
      </c>
      <c r="B4" s="190" t="s">
        <v>1055</v>
      </c>
      <c r="C4" s="191" t="s">
        <v>1056</v>
      </c>
      <c r="D4" s="192" t="s">
        <v>1057</v>
      </c>
      <c r="E4" s="193" t="s">
        <v>1058</v>
      </c>
    </row>
    <row r="5" spans="1:5">
      <c r="A5" s="194" t="s">
        <v>100</v>
      </c>
      <c r="B5" s="195" t="s">
        <v>1059</v>
      </c>
      <c r="C5" s="196" t="s">
        <v>1060</v>
      </c>
      <c r="D5" s="197" t="s">
        <v>1061</v>
      </c>
      <c r="E5" s="193" t="s">
        <v>1058</v>
      </c>
    </row>
    <row r="6" spans="1:5">
      <c r="A6" s="194" t="s">
        <v>104</v>
      </c>
      <c r="B6" s="195" t="s">
        <v>1062</v>
      </c>
      <c r="C6" s="196" t="s">
        <v>1063</v>
      </c>
      <c r="D6" s="197" t="s">
        <v>1064</v>
      </c>
      <c r="E6" s="193" t="s">
        <v>1065</v>
      </c>
    </row>
    <row r="7" spans="1:5" ht="15.75" thickBot="1">
      <c r="A7" s="367" t="s">
        <v>109</v>
      </c>
      <c r="B7" s="368" t="s">
        <v>1066</v>
      </c>
      <c r="C7" s="369" t="s">
        <v>1067</v>
      </c>
      <c r="D7" s="370" t="s">
        <v>1068</v>
      </c>
      <c r="E7" s="371" t="s">
        <v>1069</v>
      </c>
    </row>
    <row r="8" spans="1:5">
      <c r="C8" s="10"/>
    </row>
    <row r="9" spans="1:5">
      <c r="C9" s="10"/>
    </row>
    <row r="10" spans="1:5">
      <c r="A10" s="25" t="s">
        <v>115</v>
      </c>
      <c r="C10" s="10"/>
    </row>
    <row r="11" spans="1:5" ht="15.75" thickBot="1">
      <c r="C11" s="10"/>
    </row>
    <row r="12" spans="1:5">
      <c r="A12" s="186" t="s">
        <v>90</v>
      </c>
      <c r="B12" s="187" t="s">
        <v>91</v>
      </c>
      <c r="C12" s="187" t="s">
        <v>92</v>
      </c>
      <c r="D12" s="187" t="s">
        <v>93</v>
      </c>
      <c r="E12" s="188" t="s">
        <v>94</v>
      </c>
    </row>
    <row r="13" spans="1:5">
      <c r="A13" s="189" t="s">
        <v>95</v>
      </c>
      <c r="B13" s="190" t="s">
        <v>1059</v>
      </c>
      <c r="C13" s="191" t="s">
        <v>1060</v>
      </c>
      <c r="D13" s="192" t="s">
        <v>1061</v>
      </c>
      <c r="E13" s="193" t="s">
        <v>1058</v>
      </c>
    </row>
    <row r="14" spans="1:5">
      <c r="A14" s="194" t="s">
        <v>104</v>
      </c>
      <c r="B14" s="195" t="s">
        <v>1062</v>
      </c>
      <c r="C14" s="196" t="s">
        <v>1063</v>
      </c>
      <c r="D14" s="197" t="s">
        <v>1064</v>
      </c>
      <c r="E14" s="193" t="s">
        <v>1065</v>
      </c>
    </row>
    <row r="15" spans="1:5" ht="15.75" thickBot="1">
      <c r="A15" s="198" t="s">
        <v>109</v>
      </c>
      <c r="B15" s="199" t="s">
        <v>1066</v>
      </c>
      <c r="C15" s="200" t="s">
        <v>1067</v>
      </c>
      <c r="D15" s="201" t="s">
        <v>1068</v>
      </c>
      <c r="E15" s="202" t="s">
        <v>1069</v>
      </c>
    </row>
  </sheetData>
  <hyperlinks>
    <hyperlink ref="D13" r:id="rId1" xr:uid="{00000000-0004-0000-3600-000000000000}"/>
    <hyperlink ref="D14" r:id="rId2" xr:uid="{00000000-0004-0000-3600-000001000000}"/>
    <hyperlink ref="D15" r:id="rId3" xr:uid="{00000000-0004-0000-3600-000002000000}"/>
    <hyperlink ref="D6" r:id="rId4" xr:uid="{00000000-0004-0000-3600-000003000000}"/>
    <hyperlink ref="D7" r:id="rId5" xr:uid="{00000000-0004-0000-3600-000004000000}"/>
    <hyperlink ref="D5" r:id="rId6" xr:uid="{00000000-0004-0000-3600-000005000000}"/>
    <hyperlink ref="D4" r:id="rId7" xr:uid="{00000000-0004-0000-3600-000006000000}"/>
  </hyperlinks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 codeName="Sheet56"/>
  <dimension ref="A1:E12"/>
  <sheetViews>
    <sheetView workbookViewId="0">
      <selection activeCell="A6" sqref="A6:E6"/>
    </sheetView>
  </sheetViews>
  <sheetFormatPr defaultColWidth="9.140625" defaultRowHeight="15"/>
  <cols>
    <col min="1" max="1" width="17.5703125" style="134" customWidth="1"/>
    <col min="2" max="2" width="15.42578125" style="134" bestFit="1" customWidth="1"/>
    <col min="3" max="3" width="10.28515625" style="134" bestFit="1" customWidth="1"/>
    <col min="4" max="4" width="28.42578125" style="134" bestFit="1" customWidth="1"/>
    <col min="5" max="5" width="15.85546875" style="134" bestFit="1" customWidth="1"/>
    <col min="6" max="16384" width="9.140625" style="134"/>
  </cols>
  <sheetData>
    <row r="1" spans="1:5">
      <c r="A1" s="45" t="s">
        <v>114</v>
      </c>
    </row>
    <row r="2" spans="1:5">
      <c r="A2" s="6" t="s">
        <v>90</v>
      </c>
      <c r="B2" s="6" t="s">
        <v>91</v>
      </c>
      <c r="C2" s="6" t="s">
        <v>92</v>
      </c>
      <c r="D2" s="6" t="s">
        <v>93</v>
      </c>
      <c r="E2" s="6" t="s">
        <v>94</v>
      </c>
    </row>
    <row r="3" spans="1:5" s="174" customFormat="1" ht="30">
      <c r="A3" s="178" t="s">
        <v>95</v>
      </c>
      <c r="B3" s="178" t="s">
        <v>997</v>
      </c>
      <c r="C3" s="179" t="s">
        <v>998</v>
      </c>
      <c r="D3" s="173" t="s">
        <v>999</v>
      </c>
      <c r="E3" s="178" t="s">
        <v>237</v>
      </c>
    </row>
    <row r="4" spans="1:5">
      <c r="A4" s="91" t="s">
        <v>100</v>
      </c>
      <c r="B4" s="91" t="s">
        <v>1000</v>
      </c>
      <c r="C4" s="139" t="s">
        <v>1001</v>
      </c>
      <c r="D4" s="184" t="s">
        <v>1289</v>
      </c>
      <c r="E4" s="91" t="s">
        <v>237</v>
      </c>
    </row>
    <row r="5" spans="1:5">
      <c r="A5" s="91" t="s">
        <v>104</v>
      </c>
      <c r="B5" s="91" t="s">
        <v>1002</v>
      </c>
      <c r="C5" s="139" t="s">
        <v>1003</v>
      </c>
      <c r="D5" s="89" t="s">
        <v>1004</v>
      </c>
      <c r="E5" s="91" t="s">
        <v>219</v>
      </c>
    </row>
    <row r="6" spans="1:5">
      <c r="A6" s="318" t="s">
        <v>109</v>
      </c>
      <c r="B6" s="318" t="s">
        <v>1005</v>
      </c>
      <c r="C6" s="319" t="s">
        <v>1006</v>
      </c>
      <c r="D6" s="372" t="s">
        <v>1007</v>
      </c>
      <c r="E6" s="318" t="s">
        <v>230</v>
      </c>
    </row>
    <row r="7" spans="1:5">
      <c r="C7" s="10"/>
    </row>
    <row r="8" spans="1:5">
      <c r="A8" s="45" t="s">
        <v>115</v>
      </c>
      <c r="B8" s="25"/>
      <c r="C8" s="44"/>
      <c r="D8" s="25"/>
      <c r="E8" s="25"/>
    </row>
    <row r="9" spans="1:5">
      <c r="A9" s="2" t="s">
        <v>90</v>
      </c>
      <c r="B9" s="2" t="s">
        <v>91</v>
      </c>
      <c r="C9" s="6" t="s">
        <v>92</v>
      </c>
      <c r="D9" s="2" t="s">
        <v>93</v>
      </c>
      <c r="E9" s="2" t="s">
        <v>94</v>
      </c>
    </row>
    <row r="10" spans="1:5" s="174" customFormat="1" ht="30">
      <c r="A10" s="178" t="s">
        <v>95</v>
      </c>
      <c r="B10" s="178" t="s">
        <v>997</v>
      </c>
      <c r="C10" s="179" t="s">
        <v>998</v>
      </c>
      <c r="D10" s="173" t="s">
        <v>999</v>
      </c>
      <c r="E10" s="178" t="s">
        <v>237</v>
      </c>
    </row>
    <row r="11" spans="1:5">
      <c r="A11" s="91" t="s">
        <v>104</v>
      </c>
      <c r="B11" s="91" t="s">
        <v>1002</v>
      </c>
      <c r="C11" s="139" t="s">
        <v>1003</v>
      </c>
      <c r="D11" s="89" t="s">
        <v>1004</v>
      </c>
      <c r="E11" s="91" t="s">
        <v>219</v>
      </c>
    </row>
    <row r="12" spans="1:5">
      <c r="A12" s="91" t="s">
        <v>109</v>
      </c>
      <c r="B12" s="91" t="s">
        <v>1005</v>
      </c>
      <c r="C12" s="139" t="s">
        <v>1006</v>
      </c>
      <c r="D12" s="89" t="s">
        <v>1007</v>
      </c>
      <c r="E12" s="91" t="s">
        <v>230</v>
      </c>
    </row>
  </sheetData>
  <hyperlinks>
    <hyperlink ref="D3" r:id="rId1" display="widya.yunita@pln.co.id" xr:uid="{00000000-0004-0000-3700-000000000000}"/>
    <hyperlink ref="D4" r:id="rId2" xr:uid="{00000000-0004-0000-3700-000001000000}"/>
    <hyperlink ref="D6" r:id="rId3" xr:uid="{00000000-0004-0000-3700-000002000000}"/>
    <hyperlink ref="D5" r:id="rId4" xr:uid="{00000000-0004-0000-3700-000003000000}"/>
    <hyperlink ref="D10" r:id="rId5" display="widya.yunita@pln.co.id" xr:uid="{00000000-0004-0000-3700-000004000000}"/>
    <hyperlink ref="D12" r:id="rId6" xr:uid="{00000000-0004-0000-3700-000005000000}"/>
    <hyperlink ref="D11" r:id="rId7" xr:uid="{00000000-0004-0000-3700-000006000000}"/>
  </hyperlinks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 codeName="Sheet57"/>
  <dimension ref="A1:E13"/>
  <sheetViews>
    <sheetView workbookViewId="0">
      <selection sqref="A1:E1"/>
    </sheetView>
  </sheetViews>
  <sheetFormatPr defaultRowHeight="15"/>
  <cols>
    <col min="1" max="1" width="19.140625" customWidth="1"/>
    <col min="2" max="2" width="29.140625" bestFit="1" customWidth="1"/>
    <col min="3" max="3" width="10.42578125" bestFit="1" customWidth="1"/>
    <col min="4" max="4" width="27.28515625" bestFit="1" customWidth="1"/>
    <col min="5" max="5" width="44.28515625" bestFit="1" customWidth="1"/>
  </cols>
  <sheetData>
    <row r="1" spans="1:5">
      <c r="A1" s="424" t="s">
        <v>128</v>
      </c>
      <c r="B1" s="424"/>
      <c r="C1" s="424"/>
      <c r="D1" s="424"/>
      <c r="E1" s="424"/>
    </row>
    <row r="2" spans="1:5">
      <c r="A2" s="16" t="s">
        <v>129</v>
      </c>
      <c r="B2" s="16" t="s">
        <v>130</v>
      </c>
      <c r="C2" s="16" t="s">
        <v>92</v>
      </c>
      <c r="D2" s="16" t="s">
        <v>131</v>
      </c>
      <c r="E2" s="16" t="s">
        <v>132</v>
      </c>
    </row>
    <row r="3" spans="1:5">
      <c r="A3" s="17" t="s">
        <v>95</v>
      </c>
      <c r="B3" s="17" t="s">
        <v>133</v>
      </c>
      <c r="C3" s="18" t="s">
        <v>134</v>
      </c>
      <c r="D3" s="17" t="s">
        <v>135</v>
      </c>
      <c r="E3" s="17" t="s">
        <v>136</v>
      </c>
    </row>
    <row r="4" spans="1:5">
      <c r="A4" s="17" t="s">
        <v>100</v>
      </c>
      <c r="B4" s="17" t="s">
        <v>137</v>
      </c>
      <c r="C4" s="18" t="s">
        <v>138</v>
      </c>
      <c r="D4" s="17" t="s">
        <v>139</v>
      </c>
      <c r="E4" s="17" t="s">
        <v>140</v>
      </c>
    </row>
    <row r="5" spans="1:5">
      <c r="A5" s="17" t="s">
        <v>104</v>
      </c>
      <c r="B5" s="17" t="s">
        <v>141</v>
      </c>
      <c r="C5" s="18" t="s">
        <v>142</v>
      </c>
      <c r="D5" s="17" t="s">
        <v>143</v>
      </c>
      <c r="E5" s="17" t="s">
        <v>144</v>
      </c>
    </row>
    <row r="6" spans="1:5">
      <c r="A6" s="17" t="s">
        <v>109</v>
      </c>
      <c r="B6" s="17" t="s">
        <v>145</v>
      </c>
      <c r="C6" s="18" t="s">
        <v>146</v>
      </c>
      <c r="D6" s="17" t="s">
        <v>147</v>
      </c>
      <c r="E6" s="17" t="s">
        <v>148</v>
      </c>
    </row>
    <row r="7" spans="1:5">
      <c r="A7" s="19"/>
      <c r="B7" s="19"/>
      <c r="C7" s="20"/>
      <c r="D7" s="19"/>
      <c r="E7" s="19"/>
    </row>
    <row r="8" spans="1:5">
      <c r="A8" s="19"/>
      <c r="B8" s="19"/>
      <c r="C8" s="20"/>
      <c r="D8" s="19"/>
      <c r="E8" s="19"/>
    </row>
    <row r="9" spans="1:5">
      <c r="A9" s="21" t="s">
        <v>115</v>
      </c>
      <c r="B9" s="22"/>
      <c r="C9" s="23"/>
      <c r="D9" s="22"/>
      <c r="E9" s="22"/>
    </row>
    <row r="10" spans="1:5">
      <c r="A10" s="16" t="s">
        <v>129</v>
      </c>
      <c r="B10" s="16" t="s">
        <v>130</v>
      </c>
      <c r="C10" s="16" t="s">
        <v>92</v>
      </c>
      <c r="D10" s="16" t="s">
        <v>131</v>
      </c>
      <c r="E10" s="16" t="s">
        <v>132</v>
      </c>
    </row>
    <row r="11" spans="1:5">
      <c r="A11" s="17" t="s">
        <v>95</v>
      </c>
      <c r="B11" s="17" t="s">
        <v>149</v>
      </c>
      <c r="C11" s="18" t="s">
        <v>150</v>
      </c>
      <c r="D11" s="17" t="s">
        <v>151</v>
      </c>
      <c r="E11" s="17" t="s">
        <v>152</v>
      </c>
    </row>
    <row r="12" spans="1:5">
      <c r="A12" s="17" t="s">
        <v>104</v>
      </c>
      <c r="B12" s="17" t="s">
        <v>153</v>
      </c>
      <c r="C12" s="18" t="s">
        <v>154</v>
      </c>
      <c r="D12" s="17" t="s">
        <v>155</v>
      </c>
      <c r="E12" s="17" t="s">
        <v>156</v>
      </c>
    </row>
    <row r="13" spans="1:5">
      <c r="A13" s="17" t="s">
        <v>109</v>
      </c>
      <c r="B13" s="17" t="s">
        <v>157</v>
      </c>
      <c r="C13" s="18" t="s">
        <v>158</v>
      </c>
      <c r="D13" s="17" t="s">
        <v>159</v>
      </c>
      <c r="E13" s="17" t="s">
        <v>160</v>
      </c>
    </row>
  </sheetData>
  <mergeCells count="1">
    <mergeCell ref="A1:E1"/>
  </mergeCells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 codeName="Sheet58"/>
  <dimension ref="A2:E15"/>
  <sheetViews>
    <sheetView workbookViewId="0">
      <selection activeCell="A8" sqref="A8:E8"/>
    </sheetView>
  </sheetViews>
  <sheetFormatPr defaultColWidth="9.140625" defaultRowHeight="15"/>
  <cols>
    <col min="1" max="1" width="21" style="134" customWidth="1"/>
    <col min="2" max="2" width="29.140625" style="134" bestFit="1" customWidth="1"/>
    <col min="3" max="3" width="11.28515625" style="134" bestFit="1" customWidth="1"/>
    <col min="4" max="4" width="29.85546875" style="134" bestFit="1" customWidth="1"/>
    <col min="5" max="5" width="44.28515625" style="134" bestFit="1" customWidth="1"/>
    <col min="6" max="16384" width="9.140625" style="134"/>
  </cols>
  <sheetData>
    <row r="2" spans="1:5">
      <c r="A2" s="25" t="s">
        <v>195</v>
      </c>
    </row>
    <row r="4" spans="1:5">
      <c r="A4" s="6" t="s">
        <v>1137</v>
      </c>
      <c r="B4" s="6" t="s">
        <v>91</v>
      </c>
      <c r="C4" s="6" t="s">
        <v>92</v>
      </c>
      <c r="D4" s="6" t="s">
        <v>93</v>
      </c>
      <c r="E4" s="6" t="s">
        <v>94</v>
      </c>
    </row>
    <row r="5" spans="1:5">
      <c r="A5" s="91" t="s">
        <v>818</v>
      </c>
      <c r="B5" s="91" t="s">
        <v>1172</v>
      </c>
      <c r="C5" s="91" t="s">
        <v>1173</v>
      </c>
      <c r="D5" s="91" t="s">
        <v>1174</v>
      </c>
      <c r="E5" s="91" t="s">
        <v>237</v>
      </c>
    </row>
    <row r="6" spans="1:5">
      <c r="A6" s="91" t="s">
        <v>100</v>
      </c>
      <c r="B6" s="91" t="s">
        <v>1175</v>
      </c>
      <c r="C6" s="91" t="s">
        <v>1176</v>
      </c>
      <c r="D6" s="91" t="s">
        <v>1177</v>
      </c>
      <c r="E6" s="91" t="s">
        <v>237</v>
      </c>
    </row>
    <row r="7" spans="1:5">
      <c r="A7" s="91" t="s">
        <v>104</v>
      </c>
      <c r="B7" s="91" t="s">
        <v>1178</v>
      </c>
      <c r="C7" s="91" t="s">
        <v>1179</v>
      </c>
      <c r="D7" s="91" t="s">
        <v>1180</v>
      </c>
      <c r="E7" s="91" t="s">
        <v>219</v>
      </c>
    </row>
    <row r="8" spans="1:5">
      <c r="A8" s="318" t="s">
        <v>109</v>
      </c>
      <c r="B8" s="318" t="s">
        <v>1181</v>
      </c>
      <c r="C8" s="318" t="s">
        <v>1182</v>
      </c>
      <c r="D8" s="318" t="s">
        <v>1183</v>
      </c>
      <c r="E8" s="318" t="s">
        <v>230</v>
      </c>
    </row>
    <row r="10" spans="1:5">
      <c r="A10" s="25" t="s">
        <v>1184</v>
      </c>
    </row>
    <row r="12" spans="1:5">
      <c r="A12" s="6" t="s">
        <v>1137</v>
      </c>
      <c r="B12" s="6" t="s">
        <v>91</v>
      </c>
      <c r="C12" s="6" t="s">
        <v>92</v>
      </c>
      <c r="D12" s="6" t="s">
        <v>93</v>
      </c>
      <c r="E12" s="6" t="s">
        <v>94</v>
      </c>
    </row>
    <row r="13" spans="1:5">
      <c r="A13" s="91" t="s">
        <v>100</v>
      </c>
      <c r="B13" s="91" t="s">
        <v>1172</v>
      </c>
      <c r="C13" s="91" t="s">
        <v>1173</v>
      </c>
      <c r="D13" s="91" t="s">
        <v>1174</v>
      </c>
      <c r="E13" s="91" t="s">
        <v>237</v>
      </c>
    </row>
    <row r="14" spans="1:5">
      <c r="A14" s="91" t="s">
        <v>104</v>
      </c>
      <c r="B14" s="91" t="s">
        <v>1178</v>
      </c>
      <c r="C14" s="91" t="s">
        <v>1179</v>
      </c>
      <c r="D14" s="91" t="s">
        <v>1180</v>
      </c>
      <c r="E14" s="91" t="s">
        <v>219</v>
      </c>
    </row>
    <row r="15" spans="1:5">
      <c r="A15" s="91" t="s">
        <v>109</v>
      </c>
      <c r="B15" s="91" t="s">
        <v>1181</v>
      </c>
      <c r="C15" s="91" t="s">
        <v>1182</v>
      </c>
      <c r="D15" s="91" t="s">
        <v>1183</v>
      </c>
      <c r="E15" s="91" t="s">
        <v>230</v>
      </c>
    </row>
  </sheetData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 codeName="Sheet59">
    <tabColor rgb="FFFFFF00"/>
  </sheetPr>
  <dimension ref="A1:J25"/>
  <sheetViews>
    <sheetView topLeftCell="A6" workbookViewId="0">
      <selection activeCell="D9" sqref="D9"/>
    </sheetView>
  </sheetViews>
  <sheetFormatPr defaultRowHeight="15"/>
  <cols>
    <col min="1" max="1" width="15.140625" customWidth="1"/>
    <col min="2" max="2" width="28" bestFit="1" customWidth="1"/>
    <col min="3" max="3" width="11.28515625" bestFit="1" customWidth="1"/>
    <col min="4" max="4" width="29.85546875" bestFit="1" customWidth="1"/>
    <col min="5" max="5" width="15.85546875" bestFit="1" customWidth="1"/>
  </cols>
  <sheetData>
    <row r="1" spans="1:10" s="227" customFormat="1"/>
    <row r="2" spans="1:10">
      <c r="A2" s="55" t="s">
        <v>302</v>
      </c>
    </row>
    <row r="3" spans="1:10">
      <c r="A3" s="56" t="s">
        <v>303</v>
      </c>
    </row>
    <row r="4" spans="1:10">
      <c r="A4" s="57"/>
    </row>
    <row r="5" spans="1:10">
      <c r="A5" s="55" t="s">
        <v>304</v>
      </c>
    </row>
    <row r="6" spans="1:10">
      <c r="A6" s="56" t="s">
        <v>305</v>
      </c>
    </row>
    <row r="7" spans="1:10">
      <c r="A7" s="55"/>
    </row>
    <row r="8" spans="1:10">
      <c r="A8" s="55" t="s">
        <v>306</v>
      </c>
    </row>
    <row r="9" spans="1:10">
      <c r="A9" s="56" t="s">
        <v>307</v>
      </c>
    </row>
    <row r="12" spans="1:10">
      <c r="A12" s="228" t="s">
        <v>195</v>
      </c>
      <c r="B12" s="227"/>
      <c r="C12" s="227"/>
      <c r="D12" s="227"/>
      <c r="E12" s="227"/>
    </row>
    <row r="13" spans="1:10">
      <c r="A13" s="227"/>
      <c r="B13" s="227"/>
      <c r="C13" s="227"/>
      <c r="D13" s="227"/>
      <c r="E13" s="227"/>
    </row>
    <row r="14" spans="1:10">
      <c r="A14" s="230" t="s">
        <v>1137</v>
      </c>
      <c r="B14" s="230" t="s">
        <v>91</v>
      </c>
      <c r="C14" s="230" t="s">
        <v>92</v>
      </c>
      <c r="D14" s="230" t="s">
        <v>93</v>
      </c>
      <c r="E14" s="230" t="s">
        <v>94</v>
      </c>
    </row>
    <row r="15" spans="1:10">
      <c r="A15" s="91" t="s">
        <v>818</v>
      </c>
      <c r="B15" s="91" t="s">
        <v>1599</v>
      </c>
      <c r="C15" s="91"/>
      <c r="D15" s="184" t="s">
        <v>1600</v>
      </c>
      <c r="E15" s="91" t="s">
        <v>237</v>
      </c>
      <c r="J15" t="s">
        <v>237</v>
      </c>
    </row>
    <row r="16" spans="1:10">
      <c r="A16" s="91" t="s">
        <v>100</v>
      </c>
      <c r="B16" s="91" t="s">
        <v>1597</v>
      </c>
      <c r="C16" s="91"/>
      <c r="D16" s="184" t="s">
        <v>1598</v>
      </c>
      <c r="E16" s="91" t="s">
        <v>237</v>
      </c>
    </row>
    <row r="17" spans="1:5">
      <c r="A17" s="91" t="s">
        <v>104</v>
      </c>
      <c r="B17" s="91" t="s">
        <v>1601</v>
      </c>
      <c r="C17" s="91"/>
      <c r="D17" s="184" t="s">
        <v>1602</v>
      </c>
      <c r="E17" s="91" t="s">
        <v>219</v>
      </c>
    </row>
    <row r="18" spans="1:5">
      <c r="A18" s="91" t="s">
        <v>109</v>
      </c>
      <c r="B18" s="91"/>
      <c r="C18" s="91"/>
      <c r="D18" s="91"/>
      <c r="E18" s="91" t="s">
        <v>230</v>
      </c>
    </row>
    <row r="19" spans="1:5">
      <c r="A19" s="227"/>
      <c r="B19" s="227"/>
      <c r="C19" s="227"/>
      <c r="D19" s="227"/>
      <c r="E19" s="227"/>
    </row>
    <row r="20" spans="1:5">
      <c r="A20" s="228" t="s">
        <v>1184</v>
      </c>
      <c r="B20" s="227"/>
      <c r="C20" s="227"/>
      <c r="D20" s="227"/>
      <c r="E20" s="227"/>
    </row>
    <row r="21" spans="1:5">
      <c r="A21" s="227"/>
      <c r="B21" s="227"/>
      <c r="C21" s="227"/>
      <c r="D21" s="227"/>
      <c r="E21" s="227"/>
    </row>
    <row r="22" spans="1:5">
      <c r="A22" s="230" t="s">
        <v>1137</v>
      </c>
      <c r="B22" s="230" t="s">
        <v>91</v>
      </c>
      <c r="C22" s="230" t="s">
        <v>92</v>
      </c>
      <c r="D22" s="230" t="s">
        <v>93</v>
      </c>
      <c r="E22" s="230" t="s">
        <v>94</v>
      </c>
    </row>
    <row r="23" spans="1:5">
      <c r="A23" s="91" t="s">
        <v>95</v>
      </c>
      <c r="B23" s="91" t="s">
        <v>1597</v>
      </c>
      <c r="C23" s="91"/>
      <c r="D23" s="184" t="s">
        <v>1598</v>
      </c>
      <c r="E23" s="91" t="s">
        <v>237</v>
      </c>
    </row>
    <row r="24" spans="1:5">
      <c r="A24" s="91" t="s">
        <v>104</v>
      </c>
      <c r="B24" s="91" t="s">
        <v>1601</v>
      </c>
      <c r="C24" s="91"/>
      <c r="D24" s="184" t="s">
        <v>1602</v>
      </c>
      <c r="E24" s="91" t="s">
        <v>219</v>
      </c>
    </row>
    <row r="25" spans="1:5">
      <c r="A25" s="91" t="s">
        <v>109</v>
      </c>
      <c r="B25" s="91"/>
      <c r="C25" s="91"/>
      <c r="D25" s="91"/>
      <c r="E25" s="91" t="s">
        <v>230</v>
      </c>
    </row>
  </sheetData>
  <hyperlinks>
    <hyperlink ref="A3" r:id="rId1" display="mailto:t.tiaramadha@pln.co.id" xr:uid="{00000000-0004-0000-3A00-000000000000}"/>
    <hyperlink ref="A6" r:id="rId2" display="mailto:yudhi.juliardiyanto@pln.co.id" xr:uid="{00000000-0004-0000-3A00-000001000000}"/>
    <hyperlink ref="A9" r:id="rId3" display="mailto:insani.shinta@pln.co.id" xr:uid="{00000000-0004-0000-3A00-000002000000}"/>
    <hyperlink ref="D16" r:id="rId4" display="insani.shinta@pln.co.id" xr:uid="{00000000-0004-0000-3A00-000003000000}"/>
    <hyperlink ref="D17" r:id="rId5" xr:uid="{00000000-0004-0000-3A00-000004000000}"/>
    <hyperlink ref="D15" r:id="rId6" xr:uid="{00000000-0004-0000-3A00-000005000000}"/>
    <hyperlink ref="D23" r:id="rId7" display="insani.shinta@pln.co.id" xr:uid="{00000000-0004-0000-3A00-000006000000}"/>
    <hyperlink ref="D24" r:id="rId8" xr:uid="{00000000-0004-0000-3A00-000007000000}"/>
  </hyperlinks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 codeName="Sheet60"/>
  <dimension ref="A1:E13"/>
  <sheetViews>
    <sheetView workbookViewId="0"/>
  </sheetViews>
  <sheetFormatPr defaultRowHeight="15"/>
  <cols>
    <col min="1" max="1" width="16.28515625" customWidth="1"/>
    <col min="2" max="2" width="21.7109375" customWidth="1"/>
    <col min="3" max="3" width="12.7109375" customWidth="1"/>
    <col min="4" max="4" width="40.85546875" customWidth="1"/>
    <col min="5" max="5" width="42.140625" customWidth="1"/>
  </cols>
  <sheetData>
    <row r="1" spans="1:5" ht="15.75" thickBot="1">
      <c r="A1" s="55" t="s">
        <v>342</v>
      </c>
    </row>
    <row r="2" spans="1:5" ht="15.75" thickBot="1">
      <c r="A2" s="68" t="s">
        <v>90</v>
      </c>
      <c r="B2" s="69" t="s">
        <v>91</v>
      </c>
      <c r="C2" s="69" t="s">
        <v>92</v>
      </c>
      <c r="D2" s="69" t="s">
        <v>93</v>
      </c>
      <c r="E2" s="69" t="s">
        <v>94</v>
      </c>
    </row>
    <row r="3" spans="1:5" ht="16.5" thickTop="1" thickBot="1">
      <c r="A3" s="70" t="s">
        <v>95</v>
      </c>
      <c r="B3" s="71" t="s">
        <v>343</v>
      </c>
      <c r="C3" s="72" t="s">
        <v>344</v>
      </c>
      <c r="D3" s="73" t="s">
        <v>345</v>
      </c>
      <c r="E3" s="71" t="s">
        <v>346</v>
      </c>
    </row>
    <row r="4" spans="1:5" ht="15.75" thickBot="1">
      <c r="A4" s="70" t="s">
        <v>100</v>
      </c>
      <c r="B4" s="71" t="s">
        <v>347</v>
      </c>
      <c r="C4" s="71" t="s">
        <v>348</v>
      </c>
      <c r="D4" s="73" t="s">
        <v>349</v>
      </c>
      <c r="E4" s="71" t="s">
        <v>350</v>
      </c>
    </row>
    <row r="5" spans="1:5" ht="15.75" thickBot="1">
      <c r="A5" s="70" t="s">
        <v>104</v>
      </c>
      <c r="B5" s="71" t="s">
        <v>351</v>
      </c>
      <c r="C5" s="72" t="s">
        <v>352</v>
      </c>
      <c r="D5" s="73" t="s">
        <v>353</v>
      </c>
      <c r="E5" s="71" t="s">
        <v>354</v>
      </c>
    </row>
    <row r="6" spans="1:5" ht="15.75" thickBot="1">
      <c r="A6" s="70" t="s">
        <v>109</v>
      </c>
      <c r="B6" s="71" t="s">
        <v>355</v>
      </c>
      <c r="C6" s="72" t="s">
        <v>356</v>
      </c>
      <c r="D6" s="73" t="s">
        <v>357</v>
      </c>
      <c r="E6" s="71" t="s">
        <v>358</v>
      </c>
    </row>
    <row r="7" spans="1:5">
      <c r="A7" s="57"/>
    </row>
    <row r="8" spans="1:5" ht="15.75" thickBot="1">
      <c r="A8" s="55" t="s">
        <v>359</v>
      </c>
    </row>
    <row r="9" spans="1:5" ht="15.75" thickBot="1">
      <c r="A9" s="68" t="s">
        <v>90</v>
      </c>
      <c r="B9" s="69" t="s">
        <v>91</v>
      </c>
      <c r="C9" s="69" t="s">
        <v>92</v>
      </c>
      <c r="D9" s="69" t="s">
        <v>93</v>
      </c>
      <c r="E9" s="69" t="s">
        <v>94</v>
      </c>
    </row>
    <row r="10" spans="1:5" ht="16.5" thickTop="1" thickBot="1">
      <c r="A10" s="70" t="s">
        <v>95</v>
      </c>
      <c r="B10" s="71" t="s">
        <v>360</v>
      </c>
      <c r="C10" s="72" t="s">
        <v>361</v>
      </c>
      <c r="D10" s="73" t="s">
        <v>362</v>
      </c>
      <c r="E10" s="71" t="s">
        <v>363</v>
      </c>
    </row>
    <row r="11" spans="1:5" ht="15.75" thickBot="1">
      <c r="A11" s="70" t="s">
        <v>104</v>
      </c>
      <c r="B11" s="71" t="s">
        <v>351</v>
      </c>
      <c r="C11" s="72" t="s">
        <v>352</v>
      </c>
      <c r="D11" s="73" t="s">
        <v>353</v>
      </c>
      <c r="E11" s="71" t="s">
        <v>354</v>
      </c>
    </row>
    <row r="12" spans="1:5" ht="15.75" thickBot="1">
      <c r="A12" s="70" t="s">
        <v>109</v>
      </c>
      <c r="B12" s="71" t="s">
        <v>355</v>
      </c>
      <c r="C12" s="72" t="s">
        <v>356</v>
      </c>
      <c r="D12" s="73" t="s">
        <v>357</v>
      </c>
      <c r="E12" s="71" t="s">
        <v>358</v>
      </c>
    </row>
    <row r="13" spans="1:5">
      <c r="A13" s="57"/>
    </row>
  </sheetData>
  <hyperlinks>
    <hyperlink ref="D3" r:id="rId1" display="mailto:harris.faliando@indonesiapower.co.id" xr:uid="{00000000-0004-0000-3B00-000000000000}"/>
    <hyperlink ref="D4" r:id="rId2" display="mailto:vanny.pratiwi@indonesiapower.co.id" xr:uid="{00000000-0004-0000-3B00-000001000000}"/>
    <hyperlink ref="D5" r:id="rId3" display="mailto:aditya.candradewa@indonesiapower.co.id" xr:uid="{00000000-0004-0000-3B00-000002000000}"/>
    <hyperlink ref="D6" r:id="rId4" display="mailto:m.mursyid@indonesiapower.co.id" xr:uid="{00000000-0004-0000-3B00-000003000000}"/>
    <hyperlink ref="D10" r:id="rId5" display="mailto:milla.andani@indonesiapower.co.id" xr:uid="{00000000-0004-0000-3B00-000004000000}"/>
    <hyperlink ref="D11" r:id="rId6" display="mailto:aditya.candradewa@indonesiapower.co.id" xr:uid="{00000000-0004-0000-3B00-000005000000}"/>
    <hyperlink ref="D12" r:id="rId7" display="mailto:m.mursyid@indonesiapower.co.id" xr:uid="{00000000-0004-0000-3B00-000006000000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F16"/>
  <sheetViews>
    <sheetView zoomScale="85" zoomScaleNormal="85" workbookViewId="0">
      <selection activeCell="A14" sqref="A14"/>
    </sheetView>
  </sheetViews>
  <sheetFormatPr defaultRowHeight="15"/>
  <cols>
    <col min="1" max="1" width="16.85546875" customWidth="1"/>
    <col min="2" max="2" width="17.140625" customWidth="1"/>
    <col min="3" max="3" width="24.85546875" bestFit="1" customWidth="1"/>
    <col min="4" max="4" width="20" customWidth="1"/>
    <col min="5" max="5" width="84.85546875" customWidth="1"/>
    <col min="6" max="6" width="15.85546875" bestFit="1" customWidth="1"/>
  </cols>
  <sheetData>
    <row r="1" spans="1:6">
      <c r="A1" s="85" t="s">
        <v>699</v>
      </c>
      <c r="B1" s="85"/>
      <c r="C1" s="85"/>
      <c r="D1" s="85"/>
      <c r="E1" s="85"/>
      <c r="F1" s="85"/>
    </row>
    <row r="2" spans="1:6">
      <c r="A2" s="85"/>
      <c r="B2" s="85"/>
      <c r="C2" s="85"/>
      <c r="D2" s="85"/>
      <c r="E2" s="85"/>
      <c r="F2" s="85"/>
    </row>
    <row r="3" spans="1:6">
      <c r="A3" s="85" t="s">
        <v>700</v>
      </c>
      <c r="B3" s="85" t="s">
        <v>701</v>
      </c>
      <c r="C3" s="85"/>
      <c r="D3" s="85"/>
      <c r="E3" s="85"/>
      <c r="F3" s="85"/>
    </row>
    <row r="4" spans="1:6">
      <c r="A4" s="85"/>
      <c r="B4" s="85"/>
      <c r="C4" s="85"/>
      <c r="D4" s="85"/>
      <c r="E4" s="85"/>
      <c r="F4" s="85"/>
    </row>
    <row r="5" spans="1:6">
      <c r="A5" s="415" t="s">
        <v>90</v>
      </c>
      <c r="B5" s="416"/>
      <c r="C5" s="12" t="s">
        <v>91</v>
      </c>
      <c r="D5" s="12" t="s">
        <v>92</v>
      </c>
      <c r="E5" s="12" t="s">
        <v>93</v>
      </c>
      <c r="F5" s="12" t="s">
        <v>94</v>
      </c>
    </row>
    <row r="6" spans="1:6">
      <c r="A6" s="303" t="s">
        <v>702</v>
      </c>
      <c r="B6" s="302"/>
      <c r="C6" s="13" t="s">
        <v>703</v>
      </c>
      <c r="D6" s="53" t="s">
        <v>704</v>
      </c>
      <c r="E6" s="123" t="s">
        <v>705</v>
      </c>
      <c r="F6" s="13" t="s">
        <v>237</v>
      </c>
    </row>
    <row r="7" spans="1:6">
      <c r="A7" s="301" t="s">
        <v>706</v>
      </c>
      <c r="B7" s="302"/>
      <c r="C7" s="13" t="s">
        <v>707</v>
      </c>
      <c r="D7" s="53" t="s">
        <v>708</v>
      </c>
      <c r="E7" s="123" t="s">
        <v>709</v>
      </c>
      <c r="F7" s="13" t="s">
        <v>237</v>
      </c>
    </row>
    <row r="8" spans="1:6">
      <c r="A8" s="301" t="s">
        <v>710</v>
      </c>
      <c r="B8" s="302"/>
      <c r="C8" s="13" t="s">
        <v>711</v>
      </c>
      <c r="D8" s="53" t="s">
        <v>712</v>
      </c>
      <c r="E8" s="123" t="s">
        <v>713</v>
      </c>
      <c r="F8" s="13" t="s">
        <v>219</v>
      </c>
    </row>
    <row r="9" spans="1:6">
      <c r="A9" s="301" t="s">
        <v>1537</v>
      </c>
      <c r="B9" s="302"/>
      <c r="C9" s="13" t="s">
        <v>714</v>
      </c>
      <c r="D9" s="53" t="s">
        <v>715</v>
      </c>
      <c r="E9" s="123" t="s">
        <v>716</v>
      </c>
      <c r="F9" s="13" t="s">
        <v>230</v>
      </c>
    </row>
    <row r="10" spans="1:6">
      <c r="A10" s="85"/>
      <c r="B10" s="85"/>
      <c r="C10" s="85"/>
      <c r="D10" s="85"/>
      <c r="E10" s="85"/>
      <c r="F10" s="85"/>
    </row>
    <row r="11" spans="1:6">
      <c r="A11" s="85" t="s">
        <v>717</v>
      </c>
      <c r="B11" s="85" t="s">
        <v>718</v>
      </c>
      <c r="C11" s="85"/>
      <c r="D11" s="85"/>
      <c r="E11" s="85"/>
      <c r="F11" s="85"/>
    </row>
    <row r="12" spans="1:6">
      <c r="A12" s="85"/>
      <c r="B12" s="85"/>
      <c r="C12" s="85"/>
      <c r="D12" s="85"/>
      <c r="E12" s="85"/>
      <c r="F12" s="85"/>
    </row>
    <row r="13" spans="1:6">
      <c r="A13" s="415" t="s">
        <v>90</v>
      </c>
      <c r="B13" s="416"/>
      <c r="C13" s="12" t="s">
        <v>91</v>
      </c>
      <c r="D13" s="12" t="s">
        <v>92</v>
      </c>
      <c r="E13" s="12" t="s">
        <v>93</v>
      </c>
      <c r="F13" s="12" t="s">
        <v>94</v>
      </c>
    </row>
    <row r="14" spans="1:6">
      <c r="A14" s="301" t="s">
        <v>702</v>
      </c>
      <c r="B14" s="302"/>
      <c r="C14" s="13" t="s">
        <v>719</v>
      </c>
      <c r="D14" s="13" t="s">
        <v>720</v>
      </c>
      <c r="E14" s="124" t="s">
        <v>721</v>
      </c>
      <c r="F14" s="13" t="s">
        <v>722</v>
      </c>
    </row>
    <row r="15" spans="1:6" s="297" customFormat="1">
      <c r="A15" s="354" t="s">
        <v>710</v>
      </c>
      <c r="B15" s="355"/>
      <c r="C15" s="317" t="s">
        <v>1719</v>
      </c>
      <c r="D15" s="356"/>
      <c r="E15" s="357" t="s">
        <v>1720</v>
      </c>
      <c r="F15" s="317" t="s">
        <v>219</v>
      </c>
    </row>
    <row r="16" spans="1:6">
      <c r="A16" s="301" t="s">
        <v>710</v>
      </c>
      <c r="B16" s="302"/>
      <c r="C16" s="13" t="s">
        <v>723</v>
      </c>
      <c r="D16" s="13" t="s">
        <v>724</v>
      </c>
      <c r="E16" s="124" t="s">
        <v>725</v>
      </c>
      <c r="F16" s="13" t="s">
        <v>230</v>
      </c>
    </row>
  </sheetData>
  <mergeCells count="2">
    <mergeCell ref="A5:B5"/>
    <mergeCell ref="A13:B13"/>
  </mergeCells>
  <hyperlinks>
    <hyperlink ref="E6" r:id="rId1" display="zul.rambe86@gmail.com / " xr:uid="{00000000-0004-0000-0500-000000000000}"/>
    <hyperlink ref="E8" r:id="rId2" display="rosyidnurdinfauzi@gmail.com /" xr:uid="{00000000-0004-0000-0500-000001000000}"/>
    <hyperlink ref="E7" r:id="rId3" display="riema.zega@gmail.com /" xr:uid="{00000000-0004-0000-0500-000002000000}"/>
    <hyperlink ref="E9" r:id="rId4" display="teuku.khaldun@gmail.com /" xr:uid="{00000000-0004-0000-0500-000003000000}"/>
    <hyperlink ref="E15" r:id="rId5" display="satpaulina@gmail.com / " xr:uid="{00000000-0004-0000-0500-000004000000}"/>
  </hyperlinks>
  <pageMargins left="0.7" right="0.7" top="0.75" bottom="0.75" header="0.3" footer="0.3"/>
  <pageSetup orientation="portrait" verticalDpi="0" r:id="rId6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 codeName="Sheet61"/>
  <dimension ref="A1:E14"/>
  <sheetViews>
    <sheetView workbookViewId="0">
      <selection activeCell="A2" sqref="A2"/>
    </sheetView>
  </sheetViews>
  <sheetFormatPr defaultRowHeight="15"/>
  <cols>
    <col min="1" max="1" width="61" bestFit="1" customWidth="1"/>
    <col min="2" max="2" width="25.5703125" bestFit="1" customWidth="1"/>
    <col min="3" max="3" width="12.42578125" bestFit="1" customWidth="1"/>
    <col min="4" max="4" width="32.140625" bestFit="1" customWidth="1"/>
    <col min="5" max="5" width="21.85546875" bestFit="1" customWidth="1"/>
  </cols>
  <sheetData>
    <row r="1" spans="1:5">
      <c r="A1" s="47" t="s">
        <v>257</v>
      </c>
      <c r="B1" s="46"/>
      <c r="C1" s="46"/>
      <c r="D1" s="46"/>
      <c r="E1" s="46"/>
    </row>
    <row r="2" spans="1:5">
      <c r="A2" s="48"/>
      <c r="B2" s="46"/>
      <c r="C2" s="46"/>
      <c r="D2" s="46"/>
      <c r="E2" s="46"/>
    </row>
    <row r="3" spans="1:5">
      <c r="A3" s="52" t="s">
        <v>90</v>
      </c>
      <c r="B3" s="52" t="s">
        <v>91</v>
      </c>
      <c r="C3" s="52" t="s">
        <v>92</v>
      </c>
      <c r="D3" s="52" t="s">
        <v>93</v>
      </c>
      <c r="E3" s="52" t="s">
        <v>94</v>
      </c>
    </row>
    <row r="4" spans="1:5">
      <c r="A4" s="49" t="s">
        <v>95</v>
      </c>
      <c r="B4" s="50" t="s">
        <v>258</v>
      </c>
      <c r="C4" s="50" t="s">
        <v>259</v>
      </c>
      <c r="D4" s="51" t="s">
        <v>260</v>
      </c>
      <c r="E4" s="50" t="s">
        <v>99</v>
      </c>
    </row>
    <row r="5" spans="1:5">
      <c r="A5" s="49" t="s">
        <v>100</v>
      </c>
      <c r="B5" s="50" t="s">
        <v>261</v>
      </c>
      <c r="C5" s="50" t="s">
        <v>262</v>
      </c>
      <c r="D5" s="51" t="s">
        <v>263</v>
      </c>
      <c r="E5" s="50" t="s">
        <v>264</v>
      </c>
    </row>
    <row r="6" spans="1:5">
      <c r="A6" s="49" t="s">
        <v>104</v>
      </c>
      <c r="B6" s="50" t="s">
        <v>265</v>
      </c>
      <c r="C6" s="50" t="s">
        <v>266</v>
      </c>
      <c r="D6" s="51" t="s">
        <v>267</v>
      </c>
      <c r="E6" s="50" t="s">
        <v>268</v>
      </c>
    </row>
    <row r="7" spans="1:5">
      <c r="A7" s="49" t="s">
        <v>109</v>
      </c>
      <c r="B7" s="50" t="s">
        <v>269</v>
      </c>
      <c r="C7" s="50" t="s">
        <v>270</v>
      </c>
      <c r="D7" s="51" t="s">
        <v>271</v>
      </c>
      <c r="E7" s="50" t="s">
        <v>272</v>
      </c>
    </row>
    <row r="8" spans="1:5">
      <c r="A8" s="48"/>
      <c r="B8" s="46"/>
      <c r="C8" s="46"/>
      <c r="D8" s="46"/>
      <c r="E8" s="46"/>
    </row>
    <row r="9" spans="1:5">
      <c r="A9" s="47" t="s">
        <v>273</v>
      </c>
      <c r="B9" s="46"/>
      <c r="C9" s="46"/>
      <c r="D9" s="46"/>
      <c r="E9" s="46"/>
    </row>
    <row r="10" spans="1:5">
      <c r="A10" s="48"/>
      <c r="B10" s="46"/>
      <c r="C10" s="46"/>
      <c r="D10" s="46"/>
      <c r="E10" s="46"/>
    </row>
    <row r="11" spans="1:5">
      <c r="A11" s="52" t="s">
        <v>90</v>
      </c>
      <c r="B11" s="52" t="s">
        <v>91</v>
      </c>
      <c r="C11" s="52" t="s">
        <v>92</v>
      </c>
      <c r="D11" s="52" t="s">
        <v>93</v>
      </c>
      <c r="E11" s="52" t="s">
        <v>94</v>
      </c>
    </row>
    <row r="12" spans="1:5">
      <c r="A12" s="49" t="s">
        <v>95</v>
      </c>
      <c r="B12" s="50" t="s">
        <v>274</v>
      </c>
      <c r="C12" s="50" t="s">
        <v>275</v>
      </c>
      <c r="D12" s="51" t="s">
        <v>276</v>
      </c>
      <c r="E12" s="50" t="s">
        <v>99</v>
      </c>
    </row>
    <row r="13" spans="1:5">
      <c r="A13" s="49" t="s">
        <v>104</v>
      </c>
      <c r="B13" s="50" t="s">
        <v>277</v>
      </c>
      <c r="C13" s="50" t="s">
        <v>278</v>
      </c>
      <c r="D13" s="51" t="s">
        <v>279</v>
      </c>
      <c r="E13" s="50" t="s">
        <v>280</v>
      </c>
    </row>
    <row r="14" spans="1:5">
      <c r="A14" s="49" t="s">
        <v>109</v>
      </c>
      <c r="B14" s="50" t="s">
        <v>269</v>
      </c>
      <c r="C14" s="50" t="s">
        <v>270</v>
      </c>
      <c r="D14" s="51" t="s">
        <v>271</v>
      </c>
      <c r="E14" s="50" t="s">
        <v>272</v>
      </c>
    </row>
  </sheetData>
  <hyperlinks>
    <hyperlink ref="D4" r:id="rId1" xr:uid="{00000000-0004-0000-3C00-000000000000}"/>
    <hyperlink ref="D6" r:id="rId2" xr:uid="{00000000-0004-0000-3C00-000001000000}"/>
    <hyperlink ref="D7" r:id="rId3" xr:uid="{00000000-0004-0000-3C00-000002000000}"/>
    <hyperlink ref="D5" r:id="rId4" xr:uid="{00000000-0004-0000-3C00-000003000000}"/>
    <hyperlink ref="D14" r:id="rId5" xr:uid="{00000000-0004-0000-3C00-000004000000}"/>
    <hyperlink ref="D12" r:id="rId6" xr:uid="{00000000-0004-0000-3C00-000005000000}"/>
    <hyperlink ref="D13" r:id="rId7" xr:uid="{00000000-0004-0000-3C00-000006000000}"/>
  </hyperlinks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 codeName="Sheet62"/>
  <dimension ref="A1:E14"/>
  <sheetViews>
    <sheetView workbookViewId="0">
      <selection sqref="A1:E1"/>
    </sheetView>
  </sheetViews>
  <sheetFormatPr defaultRowHeight="15"/>
  <cols>
    <col min="1" max="1" width="12.7109375" bestFit="1" customWidth="1"/>
    <col min="2" max="2" width="13.85546875" bestFit="1" customWidth="1"/>
    <col min="3" max="3" width="11.85546875" bestFit="1" customWidth="1"/>
    <col min="4" max="4" width="27.140625" bestFit="1" customWidth="1"/>
    <col min="5" max="5" width="48.140625" bestFit="1" customWidth="1"/>
  </cols>
  <sheetData>
    <row r="1" spans="1:5" ht="18.75">
      <c r="A1" s="425" t="s">
        <v>114</v>
      </c>
      <c r="B1" s="425"/>
      <c r="C1" s="425"/>
      <c r="D1" s="425"/>
      <c r="E1" s="425"/>
    </row>
    <row r="2" spans="1:5" ht="15.75" thickBot="1">
      <c r="A2" s="58"/>
      <c r="B2" s="58"/>
      <c r="C2" s="426"/>
      <c r="D2" s="426"/>
      <c r="E2" s="59"/>
    </row>
    <row r="3" spans="1:5" ht="15.75" thickBot="1">
      <c r="A3" s="64" t="s">
        <v>90</v>
      </c>
      <c r="B3" s="60" t="s">
        <v>91</v>
      </c>
      <c r="C3" s="60" t="s">
        <v>92</v>
      </c>
      <c r="D3" s="60" t="s">
        <v>93</v>
      </c>
      <c r="E3" s="60" t="s">
        <v>94</v>
      </c>
    </row>
    <row r="4" spans="1:5" ht="15.75" thickBot="1">
      <c r="A4" s="65" t="s">
        <v>95</v>
      </c>
      <c r="B4" s="62" t="s">
        <v>319</v>
      </c>
      <c r="C4" s="62" t="s">
        <v>308</v>
      </c>
      <c r="D4" s="63" t="s">
        <v>309</v>
      </c>
      <c r="E4" s="62" t="s">
        <v>310</v>
      </c>
    </row>
    <row r="5" spans="1:5" ht="15.75" thickBot="1">
      <c r="A5" s="65" t="s">
        <v>100</v>
      </c>
      <c r="B5" s="62" t="s">
        <v>320</v>
      </c>
      <c r="C5" s="62" t="s">
        <v>311</v>
      </c>
      <c r="D5" s="63" t="s">
        <v>312</v>
      </c>
      <c r="E5" s="62" t="s">
        <v>310</v>
      </c>
    </row>
    <row r="6" spans="1:5" ht="15.75" thickBot="1">
      <c r="A6" s="65" t="s">
        <v>104</v>
      </c>
      <c r="B6" s="62" t="s">
        <v>321</v>
      </c>
      <c r="C6" s="62" t="s">
        <v>313</v>
      </c>
      <c r="D6" s="63" t="s">
        <v>314</v>
      </c>
      <c r="E6" s="62" t="s">
        <v>315</v>
      </c>
    </row>
    <row r="7" spans="1:5" ht="15.75" thickBot="1">
      <c r="A7" s="65" t="s">
        <v>109</v>
      </c>
      <c r="B7" s="62" t="s">
        <v>322</v>
      </c>
      <c r="C7" s="62">
        <v>6313001</v>
      </c>
      <c r="D7" s="63" t="s">
        <v>316</v>
      </c>
      <c r="E7" s="62" t="s">
        <v>317</v>
      </c>
    </row>
    <row r="8" spans="1:5">
      <c r="A8" s="58"/>
      <c r="B8" s="58"/>
      <c r="C8" s="58"/>
      <c r="D8" s="58"/>
      <c r="E8" s="58"/>
    </row>
    <row r="9" spans="1:5" ht="18.75">
      <c r="A9" s="425" t="s">
        <v>115</v>
      </c>
      <c r="B9" s="425"/>
      <c r="C9" s="425"/>
      <c r="D9" s="425"/>
      <c r="E9" s="58"/>
    </row>
    <row r="10" spans="1:5" ht="15.75" thickBot="1">
      <c r="A10" s="58"/>
      <c r="B10" s="58"/>
      <c r="C10" s="58"/>
      <c r="D10" s="58"/>
      <c r="E10" s="58"/>
    </row>
    <row r="11" spans="1:5" ht="15.75" thickBot="1">
      <c r="A11" s="64" t="s">
        <v>90</v>
      </c>
      <c r="B11" s="60" t="s">
        <v>91</v>
      </c>
      <c r="C11" s="60" t="s">
        <v>92</v>
      </c>
      <c r="D11" s="60" t="s">
        <v>93</v>
      </c>
      <c r="E11" s="60" t="s">
        <v>94</v>
      </c>
    </row>
    <row r="12" spans="1:5" ht="15.75" thickBot="1">
      <c r="A12" s="65" t="s">
        <v>95</v>
      </c>
      <c r="B12" s="62" t="s">
        <v>320</v>
      </c>
      <c r="C12" s="62" t="s">
        <v>311</v>
      </c>
      <c r="D12" s="63" t="s">
        <v>312</v>
      </c>
      <c r="E12" s="62" t="s">
        <v>318</v>
      </c>
    </row>
    <row r="13" spans="1:5" ht="15.75" thickBot="1">
      <c r="A13" s="65" t="s">
        <v>104</v>
      </c>
      <c r="B13" s="62" t="s">
        <v>321</v>
      </c>
      <c r="C13" s="62" t="s">
        <v>313</v>
      </c>
      <c r="D13" s="63" t="s">
        <v>314</v>
      </c>
      <c r="E13" s="62" t="s">
        <v>315</v>
      </c>
    </row>
    <row r="14" spans="1:5" ht="15.75" thickBot="1">
      <c r="A14" s="65" t="s">
        <v>109</v>
      </c>
      <c r="B14" s="62" t="s">
        <v>322</v>
      </c>
      <c r="C14" s="62">
        <v>6313001</v>
      </c>
      <c r="D14" s="63" t="s">
        <v>316</v>
      </c>
      <c r="E14" s="62" t="s">
        <v>317</v>
      </c>
    </row>
  </sheetData>
  <mergeCells count="3">
    <mergeCell ref="A9:D9"/>
    <mergeCell ref="A1:E1"/>
    <mergeCell ref="C2:D2"/>
  </mergeCells>
  <hyperlinks>
    <hyperlink ref="D4" r:id="rId1" display="mailto:nita.riany@plnbatam.com" xr:uid="{00000000-0004-0000-3D00-000000000000}"/>
    <hyperlink ref="D5" r:id="rId2" display="mailto:engga.bagus@plnbatam.com" xr:uid="{00000000-0004-0000-3D00-000001000000}"/>
    <hyperlink ref="D6" r:id="rId3" display="mailto:kirana@plnbatam.com" xr:uid="{00000000-0004-0000-3D00-000002000000}"/>
    <hyperlink ref="D7" r:id="rId4" display="mailto:ade.salusra@plnbatam.com" xr:uid="{00000000-0004-0000-3D00-000003000000}"/>
    <hyperlink ref="D12" r:id="rId5" display="mailto:engga.bagus@plnbatam.com" xr:uid="{00000000-0004-0000-3D00-000004000000}"/>
    <hyperlink ref="D13" r:id="rId6" display="mailto:kirana@plnbatam.com" xr:uid="{00000000-0004-0000-3D00-000005000000}"/>
    <hyperlink ref="D14" r:id="rId7" display="mailto:ade.salusra@plnbatam.com" xr:uid="{00000000-0004-0000-3D00-000006000000}"/>
  </hyperlinks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 codeName="Sheet63"/>
  <dimension ref="A1:E11"/>
  <sheetViews>
    <sheetView workbookViewId="0">
      <selection activeCell="E9" sqref="A9:E9"/>
    </sheetView>
  </sheetViews>
  <sheetFormatPr defaultRowHeight="15"/>
  <cols>
    <col min="1" max="1" width="15" customWidth="1"/>
    <col min="2" max="2" width="21.5703125" bestFit="1" customWidth="1"/>
    <col min="3" max="3" width="10.85546875" bestFit="1" customWidth="1"/>
    <col min="4" max="4" width="27.7109375" bestFit="1" customWidth="1"/>
    <col min="5" max="5" width="39.28515625" bestFit="1" customWidth="1"/>
  </cols>
  <sheetData>
    <row r="1" spans="1:5">
      <c r="A1" s="85" t="s">
        <v>480</v>
      </c>
      <c r="B1" s="85"/>
      <c r="C1" s="85"/>
      <c r="D1" s="85"/>
      <c r="E1" s="85"/>
    </row>
    <row r="2" spans="1:5">
      <c r="A2" s="91" t="s">
        <v>90</v>
      </c>
      <c r="B2" s="91" t="s">
        <v>91</v>
      </c>
      <c r="C2" s="91" t="s">
        <v>92</v>
      </c>
      <c r="D2" s="91" t="s">
        <v>93</v>
      </c>
      <c r="E2" s="91" t="s">
        <v>94</v>
      </c>
    </row>
    <row r="3" spans="1:5">
      <c r="A3" s="91" t="s">
        <v>95</v>
      </c>
      <c r="B3" s="91" t="s">
        <v>481</v>
      </c>
      <c r="C3" s="91" t="s">
        <v>482</v>
      </c>
      <c r="D3" s="91" t="s">
        <v>483</v>
      </c>
      <c r="E3" s="91" t="s">
        <v>484</v>
      </c>
    </row>
    <row r="4" spans="1:5">
      <c r="A4" s="91" t="s">
        <v>104</v>
      </c>
      <c r="B4" s="91" t="s">
        <v>485</v>
      </c>
      <c r="C4" s="91" t="s">
        <v>486</v>
      </c>
      <c r="D4" s="91" t="s">
        <v>487</v>
      </c>
      <c r="E4" s="91" t="s">
        <v>488</v>
      </c>
    </row>
    <row r="5" spans="1:5">
      <c r="A5" s="91" t="s">
        <v>109</v>
      </c>
      <c r="B5" s="91" t="s">
        <v>489</v>
      </c>
      <c r="C5" s="91" t="s">
        <v>490</v>
      </c>
      <c r="D5" s="91" t="s">
        <v>491</v>
      </c>
      <c r="E5" s="91" t="s">
        <v>492</v>
      </c>
    </row>
    <row r="7" spans="1:5">
      <c r="A7" s="85" t="s">
        <v>115</v>
      </c>
      <c r="B7" s="85"/>
      <c r="C7" s="85"/>
      <c r="D7" s="85"/>
      <c r="E7" s="85"/>
    </row>
    <row r="8" spans="1:5">
      <c r="A8" s="91" t="s">
        <v>90</v>
      </c>
      <c r="B8" s="91" t="s">
        <v>91</v>
      </c>
      <c r="C8" s="91" t="s">
        <v>92</v>
      </c>
      <c r="D8" s="91" t="s">
        <v>93</v>
      </c>
      <c r="E8" s="91" t="s">
        <v>94</v>
      </c>
    </row>
    <row r="9" spans="1:5">
      <c r="A9" s="310" t="s">
        <v>95</v>
      </c>
      <c r="B9" s="310" t="s">
        <v>1754</v>
      </c>
      <c r="C9" s="310"/>
      <c r="D9" s="297"/>
      <c r="E9" s="310"/>
    </row>
    <row r="10" spans="1:5">
      <c r="A10" s="91" t="s">
        <v>104</v>
      </c>
      <c r="B10" s="91" t="s">
        <v>485</v>
      </c>
      <c r="C10" s="91" t="s">
        <v>486</v>
      </c>
      <c r="D10" s="91" t="s">
        <v>487</v>
      </c>
      <c r="E10" s="91" t="s">
        <v>488</v>
      </c>
    </row>
    <row r="11" spans="1:5">
      <c r="A11" s="91" t="s">
        <v>109</v>
      </c>
      <c r="B11" s="91" t="s">
        <v>489</v>
      </c>
      <c r="C11" s="91" t="s">
        <v>490</v>
      </c>
      <c r="D11" s="91" t="s">
        <v>491</v>
      </c>
      <c r="E11" s="91" t="s">
        <v>492</v>
      </c>
    </row>
  </sheetData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sheetPr codeName="Sheet64"/>
  <dimension ref="A1:E20"/>
  <sheetViews>
    <sheetView topLeftCell="A4" workbookViewId="0">
      <selection activeCell="C14" sqref="C14"/>
    </sheetView>
  </sheetViews>
  <sheetFormatPr defaultRowHeight="15"/>
  <cols>
    <col min="1" max="1" width="19.28515625" customWidth="1"/>
    <col min="2" max="2" width="29.85546875" customWidth="1"/>
    <col min="3" max="3" width="19.28515625" customWidth="1"/>
    <col min="4" max="4" width="23.42578125" customWidth="1"/>
    <col min="5" max="5" width="41.85546875" customWidth="1"/>
  </cols>
  <sheetData>
    <row r="1" spans="1:5" ht="18.75">
      <c r="A1" s="131" t="s">
        <v>752</v>
      </c>
    </row>
    <row r="2" spans="1:5" ht="15.75" thickBot="1">
      <c r="A2" s="55"/>
    </row>
    <row r="3" spans="1:5" ht="15.75" thickBot="1">
      <c r="A3" s="132" t="s">
        <v>90</v>
      </c>
      <c r="B3" s="133" t="s">
        <v>91</v>
      </c>
      <c r="C3" s="133" t="s">
        <v>92</v>
      </c>
      <c r="D3" s="133" t="s">
        <v>93</v>
      </c>
      <c r="E3" s="133" t="s">
        <v>94</v>
      </c>
    </row>
    <row r="4" spans="1:5">
      <c r="A4" s="299" t="s">
        <v>95</v>
      </c>
      <c r="B4" s="299" t="s">
        <v>753</v>
      </c>
      <c r="C4" s="299" t="s">
        <v>754</v>
      </c>
      <c r="D4" s="299" t="s">
        <v>755</v>
      </c>
      <c r="E4" s="299" t="s">
        <v>756</v>
      </c>
    </row>
    <row r="5" spans="1:5" ht="15.75" thickBot="1">
      <c r="A5" s="300"/>
      <c r="B5" s="300"/>
      <c r="C5" s="300"/>
      <c r="D5" s="300"/>
      <c r="E5" s="300"/>
    </row>
    <row r="6" spans="1:5">
      <c r="A6" s="299" t="s">
        <v>104</v>
      </c>
      <c r="B6" s="299" t="s">
        <v>757</v>
      </c>
      <c r="C6" s="299" t="s">
        <v>758</v>
      </c>
      <c r="D6" s="299" t="s">
        <v>759</v>
      </c>
      <c r="E6" s="299" t="s">
        <v>760</v>
      </c>
    </row>
    <row r="7" spans="1:5" ht="15.75" thickBot="1">
      <c r="A7" s="300"/>
      <c r="B7" s="300"/>
      <c r="C7" s="300"/>
      <c r="D7" s="300"/>
      <c r="E7" s="300"/>
    </row>
    <row r="8" spans="1:5">
      <c r="A8" s="373" t="s">
        <v>109</v>
      </c>
      <c r="B8" s="373" t="s">
        <v>761</v>
      </c>
      <c r="C8" s="373" t="s">
        <v>762</v>
      </c>
      <c r="D8" s="373" t="s">
        <v>763</v>
      </c>
      <c r="E8" s="373" t="s">
        <v>764</v>
      </c>
    </row>
    <row r="9" spans="1:5" ht="15.75" thickBot="1">
      <c r="A9" s="300"/>
      <c r="B9" s="300"/>
      <c r="C9" s="300"/>
      <c r="D9" s="300"/>
      <c r="E9" s="300"/>
    </row>
    <row r="10" spans="1:5">
      <c r="A10" s="55"/>
    </row>
    <row r="11" spans="1:5" ht="18.75">
      <c r="A11" s="131"/>
    </row>
    <row r="12" spans="1:5" ht="18.75">
      <c r="A12" s="131" t="s">
        <v>765</v>
      </c>
    </row>
    <row r="13" spans="1:5" ht="19.5" thickBot="1">
      <c r="A13" s="131"/>
    </row>
    <row r="14" spans="1:5" ht="15.75" thickBot="1">
      <c r="A14" s="132" t="s">
        <v>90</v>
      </c>
      <c r="B14" s="133" t="s">
        <v>91</v>
      </c>
      <c r="C14" s="133" t="s">
        <v>92</v>
      </c>
      <c r="D14" s="133" t="s">
        <v>93</v>
      </c>
      <c r="E14" s="133" t="s">
        <v>94</v>
      </c>
    </row>
    <row r="15" spans="1:5">
      <c r="A15" s="299" t="s">
        <v>95</v>
      </c>
      <c r="B15" s="299" t="s">
        <v>753</v>
      </c>
      <c r="C15" s="299" t="s">
        <v>754</v>
      </c>
      <c r="D15" s="299" t="s">
        <v>755</v>
      </c>
      <c r="E15" s="299" t="s">
        <v>756</v>
      </c>
    </row>
    <row r="16" spans="1:5" ht="15.75" thickBot="1">
      <c r="A16" s="300"/>
      <c r="B16" s="300"/>
      <c r="C16" s="300"/>
      <c r="D16" s="300"/>
      <c r="E16" s="300"/>
    </row>
    <row r="17" spans="1:5">
      <c r="A17" s="299" t="s">
        <v>104</v>
      </c>
      <c r="B17" s="299" t="s">
        <v>757</v>
      </c>
      <c r="C17" s="299" t="s">
        <v>758</v>
      </c>
      <c r="D17" s="299" t="s">
        <v>759</v>
      </c>
      <c r="E17" s="299" t="s">
        <v>760</v>
      </c>
    </row>
    <row r="18" spans="1:5" ht="15.75" thickBot="1">
      <c r="A18" s="300"/>
      <c r="B18" s="300"/>
      <c r="C18" s="300"/>
      <c r="D18" s="300"/>
      <c r="E18" s="300"/>
    </row>
    <row r="19" spans="1:5">
      <c r="A19" s="299" t="s">
        <v>109</v>
      </c>
      <c r="B19" s="299" t="s">
        <v>761</v>
      </c>
      <c r="C19" s="299" t="s">
        <v>762</v>
      </c>
      <c r="D19" s="299" t="s">
        <v>763</v>
      </c>
      <c r="E19" s="299" t="s">
        <v>764</v>
      </c>
    </row>
    <row r="20" spans="1:5" ht="15.75" thickBot="1">
      <c r="A20" s="300"/>
      <c r="B20" s="300"/>
      <c r="C20" s="300"/>
      <c r="D20" s="300"/>
      <c r="E20" s="300"/>
    </row>
  </sheetData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sheetPr codeName="Sheet65"/>
  <dimension ref="A1:E18"/>
  <sheetViews>
    <sheetView workbookViewId="0"/>
  </sheetViews>
  <sheetFormatPr defaultColWidth="9.140625" defaultRowHeight="15"/>
  <cols>
    <col min="1" max="1" width="17.7109375" style="227" customWidth="1"/>
    <col min="2" max="2" width="25.28515625" style="227" bestFit="1" customWidth="1"/>
    <col min="3" max="3" width="11.140625" style="227" bestFit="1" customWidth="1"/>
    <col min="4" max="4" width="30.85546875" style="227" bestFit="1" customWidth="1"/>
    <col min="5" max="5" width="15.85546875" style="227" bestFit="1" customWidth="1"/>
    <col min="6" max="16384" width="9.140625" style="227"/>
  </cols>
  <sheetData>
    <row r="1" spans="1:5">
      <c r="A1" s="90" t="s">
        <v>469</v>
      </c>
      <c r="B1" s="176"/>
      <c r="C1" s="176"/>
      <c r="D1" s="176"/>
      <c r="E1" s="176"/>
    </row>
    <row r="3" spans="1:5">
      <c r="A3" s="88" t="s">
        <v>90</v>
      </c>
      <c r="B3" s="88" t="s">
        <v>91</v>
      </c>
      <c r="C3" s="88" t="s">
        <v>92</v>
      </c>
      <c r="D3" s="88" t="s">
        <v>93</v>
      </c>
      <c r="E3" s="88" t="s">
        <v>94</v>
      </c>
    </row>
    <row r="4" spans="1:5">
      <c r="A4" s="87" t="s">
        <v>95</v>
      </c>
      <c r="B4" s="87" t="s">
        <v>1309</v>
      </c>
      <c r="C4" s="87" t="s">
        <v>1310</v>
      </c>
      <c r="D4" s="184" t="s">
        <v>1311</v>
      </c>
      <c r="E4" s="87" t="s">
        <v>237</v>
      </c>
    </row>
    <row r="5" spans="1:5">
      <c r="A5" s="87" t="s">
        <v>100</v>
      </c>
      <c r="B5" s="87" t="s">
        <v>1312</v>
      </c>
      <c r="C5" s="87" t="s">
        <v>1313</v>
      </c>
      <c r="D5" s="184" t="s">
        <v>1314</v>
      </c>
      <c r="E5" s="87" t="s">
        <v>237</v>
      </c>
    </row>
    <row r="6" spans="1:5">
      <c r="A6" s="87" t="s">
        <v>104</v>
      </c>
      <c r="B6" s="87" t="s">
        <v>1315</v>
      </c>
      <c r="C6" s="87" t="s">
        <v>1316</v>
      </c>
      <c r="D6" s="184" t="s">
        <v>1317</v>
      </c>
      <c r="E6" s="87" t="s">
        <v>219</v>
      </c>
    </row>
    <row r="7" spans="1:5">
      <c r="A7" s="87" t="s">
        <v>109</v>
      </c>
      <c r="B7" s="87" t="s">
        <v>1318</v>
      </c>
      <c r="C7" s="87" t="s">
        <v>1319</v>
      </c>
      <c r="D7" s="184" t="s">
        <v>1320</v>
      </c>
      <c r="E7" s="87" t="s">
        <v>230</v>
      </c>
    </row>
    <row r="10" spans="1:5">
      <c r="A10" s="90" t="s">
        <v>115</v>
      </c>
      <c r="B10" s="176"/>
      <c r="C10" s="176"/>
      <c r="D10" s="176"/>
      <c r="E10" s="176"/>
    </row>
    <row r="12" spans="1:5">
      <c r="A12" s="88" t="s">
        <v>90</v>
      </c>
      <c r="B12" s="88" t="s">
        <v>91</v>
      </c>
      <c r="C12" s="88" t="s">
        <v>92</v>
      </c>
      <c r="D12" s="88" t="s">
        <v>93</v>
      </c>
      <c r="E12" s="88" t="s">
        <v>94</v>
      </c>
    </row>
    <row r="13" spans="1:5">
      <c r="A13" s="87" t="s">
        <v>95</v>
      </c>
      <c r="B13" s="87" t="s">
        <v>1321</v>
      </c>
      <c r="C13" s="87" t="s">
        <v>1322</v>
      </c>
      <c r="D13" s="184" t="s">
        <v>1323</v>
      </c>
      <c r="E13" s="87" t="s">
        <v>237</v>
      </c>
    </row>
    <row r="14" spans="1:5">
      <c r="A14" s="87" t="s">
        <v>104</v>
      </c>
      <c r="B14" s="87" t="s">
        <v>1324</v>
      </c>
      <c r="C14" s="87" t="s">
        <v>1325</v>
      </c>
      <c r="D14" s="184" t="s">
        <v>1326</v>
      </c>
      <c r="E14" s="87" t="s">
        <v>219</v>
      </c>
    </row>
    <row r="15" spans="1:5">
      <c r="A15" s="87" t="s">
        <v>109</v>
      </c>
      <c r="B15" s="87" t="s">
        <v>1327</v>
      </c>
      <c r="C15" s="87" t="s">
        <v>1328</v>
      </c>
      <c r="D15" s="184" t="s">
        <v>1329</v>
      </c>
      <c r="E15" s="87" t="s">
        <v>230</v>
      </c>
    </row>
    <row r="18" spans="4:4">
      <c r="D18" s="56"/>
    </row>
  </sheetData>
  <hyperlinks>
    <hyperlink ref="D4" r:id="rId1" xr:uid="{00000000-0004-0000-4000-000000000000}"/>
    <hyperlink ref="D5" r:id="rId2" xr:uid="{00000000-0004-0000-4000-000001000000}"/>
    <hyperlink ref="D7" r:id="rId3" xr:uid="{00000000-0004-0000-4000-000002000000}"/>
    <hyperlink ref="D13" r:id="rId4" xr:uid="{00000000-0004-0000-4000-000003000000}"/>
    <hyperlink ref="D15" r:id="rId5" xr:uid="{00000000-0004-0000-4000-000004000000}"/>
    <hyperlink ref="D6" r:id="rId6" xr:uid="{00000000-0004-0000-4000-000005000000}"/>
    <hyperlink ref="D14" r:id="rId7" xr:uid="{00000000-0004-0000-4000-000006000000}"/>
  </hyperlinks>
  <pageMargins left="0.7" right="0.7" top="0.75" bottom="0.75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 codeName="Sheet66">
    <tabColor rgb="FFFFFF00"/>
  </sheetPr>
  <dimension ref="A1:E19"/>
  <sheetViews>
    <sheetView workbookViewId="0"/>
  </sheetViews>
  <sheetFormatPr defaultRowHeight="15"/>
  <cols>
    <col min="1" max="1" width="17.7109375" customWidth="1"/>
    <col min="2" max="2" width="25.28515625" bestFit="1" customWidth="1"/>
    <col min="3" max="3" width="11.140625" bestFit="1" customWidth="1"/>
    <col min="4" max="4" width="30.85546875" bestFit="1" customWidth="1"/>
    <col min="5" max="5" width="15.85546875" bestFit="1" customWidth="1"/>
  </cols>
  <sheetData>
    <row r="1" spans="1:5">
      <c r="A1" s="90" t="s">
        <v>469</v>
      </c>
      <c r="B1" s="86"/>
      <c r="C1" s="86"/>
      <c r="D1" s="86"/>
      <c r="E1" s="86"/>
    </row>
    <row r="3" spans="1:5">
      <c r="A3" s="88" t="s">
        <v>90</v>
      </c>
      <c r="B3" s="88" t="s">
        <v>91</v>
      </c>
      <c r="C3" s="88" t="s">
        <v>92</v>
      </c>
      <c r="D3" s="88" t="s">
        <v>93</v>
      </c>
      <c r="E3" s="88" t="s">
        <v>94</v>
      </c>
    </row>
    <row r="4" spans="1:5">
      <c r="A4" s="87" t="s">
        <v>95</v>
      </c>
      <c r="B4" s="87" t="s">
        <v>470</v>
      </c>
      <c r="C4" s="87" t="s">
        <v>471</v>
      </c>
      <c r="D4" s="89" t="s">
        <v>472</v>
      </c>
      <c r="E4" s="87" t="s">
        <v>237</v>
      </c>
    </row>
    <row r="5" spans="1:5">
      <c r="A5" s="87" t="s">
        <v>100</v>
      </c>
      <c r="B5" s="87" t="s">
        <v>473</v>
      </c>
      <c r="C5" s="87" t="s">
        <v>474</v>
      </c>
      <c r="D5" s="89" t="s">
        <v>475</v>
      </c>
      <c r="E5" s="87" t="s">
        <v>237</v>
      </c>
    </row>
    <row r="6" spans="1:5">
      <c r="A6" s="87" t="s">
        <v>104</v>
      </c>
      <c r="B6" s="87" t="s">
        <v>476</v>
      </c>
      <c r="C6" s="87"/>
      <c r="D6" s="87"/>
      <c r="E6" s="87" t="s">
        <v>219</v>
      </c>
    </row>
    <row r="7" spans="1:5">
      <c r="A7" s="87" t="s">
        <v>109</v>
      </c>
      <c r="B7" s="87" t="s">
        <v>477</v>
      </c>
      <c r="C7" s="87" t="s">
        <v>478</v>
      </c>
      <c r="D7" s="89" t="s">
        <v>479</v>
      </c>
      <c r="E7" s="87" t="s">
        <v>230</v>
      </c>
    </row>
    <row r="10" spans="1:5">
      <c r="A10" s="90" t="s">
        <v>115</v>
      </c>
      <c r="B10" s="86"/>
      <c r="C10" s="86"/>
      <c r="D10" s="86"/>
      <c r="E10" s="86"/>
    </row>
    <row r="12" spans="1:5">
      <c r="A12" s="88" t="s">
        <v>90</v>
      </c>
      <c r="B12" s="88" t="s">
        <v>91</v>
      </c>
      <c r="C12" s="88" t="s">
        <v>92</v>
      </c>
      <c r="D12" s="88" t="s">
        <v>93</v>
      </c>
      <c r="E12" s="88" t="s">
        <v>94</v>
      </c>
    </row>
    <row r="13" spans="1:5">
      <c r="A13" s="87" t="s">
        <v>95</v>
      </c>
      <c r="B13" s="87" t="s">
        <v>470</v>
      </c>
      <c r="C13" s="87" t="s">
        <v>471</v>
      </c>
      <c r="D13" s="89" t="s">
        <v>472</v>
      </c>
      <c r="E13" s="87" t="s">
        <v>237</v>
      </c>
    </row>
    <row r="14" spans="1:5" hidden="1">
      <c r="A14" s="87" t="s">
        <v>100</v>
      </c>
      <c r="B14" s="87" t="s">
        <v>473</v>
      </c>
      <c r="C14" s="87" t="s">
        <v>474</v>
      </c>
      <c r="D14" s="89" t="s">
        <v>475</v>
      </c>
      <c r="E14" s="87" t="s">
        <v>237</v>
      </c>
    </row>
    <row r="15" spans="1:5">
      <c r="A15" s="87" t="s">
        <v>104</v>
      </c>
      <c r="B15" s="87" t="s">
        <v>476</v>
      </c>
      <c r="C15" s="87"/>
      <c r="D15" s="87"/>
      <c r="E15" s="87" t="s">
        <v>219</v>
      </c>
    </row>
    <row r="16" spans="1:5">
      <c r="A16" s="87" t="s">
        <v>109</v>
      </c>
      <c r="B16" s="87" t="s">
        <v>477</v>
      </c>
      <c r="C16" s="87" t="s">
        <v>478</v>
      </c>
      <c r="D16" s="89" t="s">
        <v>479</v>
      </c>
      <c r="E16" s="87" t="s">
        <v>230</v>
      </c>
    </row>
    <row r="19" spans="4:4">
      <c r="D19" s="56" t="s">
        <v>817</v>
      </c>
    </row>
  </sheetData>
  <hyperlinks>
    <hyperlink ref="D4" r:id="rId1" xr:uid="{00000000-0004-0000-4100-000000000000}"/>
    <hyperlink ref="D5" r:id="rId2" xr:uid="{00000000-0004-0000-4100-000001000000}"/>
    <hyperlink ref="D7" r:id="rId3" xr:uid="{00000000-0004-0000-4100-000002000000}"/>
    <hyperlink ref="D13" r:id="rId4" xr:uid="{00000000-0004-0000-4100-000003000000}"/>
    <hyperlink ref="D14" r:id="rId5" xr:uid="{00000000-0004-0000-4100-000004000000}"/>
    <hyperlink ref="D16" r:id="rId6" xr:uid="{00000000-0004-0000-4100-000005000000}"/>
    <hyperlink ref="D19" r:id="rId7" display="mailto:indera.hadi@plnbatubara.co.id" xr:uid="{00000000-0004-0000-4100-000006000000}"/>
  </hyperlinks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sheetPr codeName="Sheet67"/>
  <dimension ref="A1:E14"/>
  <sheetViews>
    <sheetView zoomScaleNormal="100" workbookViewId="0">
      <selection activeCell="B1" sqref="B1"/>
    </sheetView>
  </sheetViews>
  <sheetFormatPr defaultColWidth="9.140625" defaultRowHeight="15"/>
  <cols>
    <col min="1" max="1" width="19.28515625" style="227" customWidth="1"/>
    <col min="2" max="2" width="29.85546875" style="227" customWidth="1"/>
    <col min="3" max="3" width="19.28515625" style="227" customWidth="1"/>
    <col min="4" max="4" width="28" style="227" bestFit="1" customWidth="1"/>
    <col min="5" max="5" width="41.85546875" style="227" customWidth="1"/>
    <col min="6" max="16384" width="9.140625" style="227"/>
  </cols>
  <sheetData>
    <row r="1" spans="1:5">
      <c r="A1" s="228" t="s">
        <v>1185</v>
      </c>
    </row>
    <row r="3" spans="1:5">
      <c r="A3" s="230" t="s">
        <v>90</v>
      </c>
      <c r="B3" s="230" t="s">
        <v>91</v>
      </c>
      <c r="C3" s="230" t="s">
        <v>92</v>
      </c>
      <c r="D3" s="230" t="s">
        <v>93</v>
      </c>
      <c r="E3" s="230" t="s">
        <v>94</v>
      </c>
    </row>
    <row r="4" spans="1:5">
      <c r="A4" s="237" t="s">
        <v>95</v>
      </c>
      <c r="B4" s="237" t="s">
        <v>1463</v>
      </c>
      <c r="C4" s="237" t="s">
        <v>1464</v>
      </c>
      <c r="D4" s="151" t="s">
        <v>1465</v>
      </c>
      <c r="E4" s="237" t="s">
        <v>1469</v>
      </c>
    </row>
    <row r="5" spans="1:5">
      <c r="A5" s="237" t="s">
        <v>100</v>
      </c>
      <c r="B5" s="237" t="s">
        <v>1466</v>
      </c>
      <c r="C5" s="237" t="s">
        <v>1467</v>
      </c>
      <c r="D5" s="151" t="s">
        <v>1468</v>
      </c>
      <c r="E5" s="237" t="s">
        <v>1469</v>
      </c>
    </row>
    <row r="6" spans="1:5">
      <c r="A6" s="237" t="s">
        <v>104</v>
      </c>
      <c r="B6" s="237" t="s">
        <v>1470</v>
      </c>
      <c r="C6" s="237" t="s">
        <v>1471</v>
      </c>
      <c r="D6" s="151" t="s">
        <v>1472</v>
      </c>
      <c r="E6" s="237" t="s">
        <v>1473</v>
      </c>
    </row>
    <row r="7" spans="1:5">
      <c r="A7" s="237" t="s">
        <v>109</v>
      </c>
      <c r="B7" s="237" t="s">
        <v>1474</v>
      </c>
      <c r="C7" s="237" t="s">
        <v>1475</v>
      </c>
      <c r="D7" s="151" t="s">
        <v>1476</v>
      </c>
      <c r="E7" s="237" t="s">
        <v>1477</v>
      </c>
    </row>
    <row r="8" spans="1:5">
      <c r="A8" s="233"/>
      <c r="B8" s="272"/>
      <c r="C8" s="272"/>
      <c r="D8" s="272"/>
      <c r="E8" s="233"/>
    </row>
    <row r="9" spans="1:5">
      <c r="A9" s="235" t="s">
        <v>1202</v>
      </c>
      <c r="B9" s="229"/>
      <c r="C9" s="229"/>
      <c r="D9" s="229"/>
      <c r="E9" s="229"/>
    </row>
    <row r="10" spans="1:5">
      <c r="A10" s="235"/>
      <c r="B10" s="229"/>
      <c r="C10" s="229"/>
      <c r="D10" s="229"/>
      <c r="E10" s="229"/>
    </row>
    <row r="11" spans="1:5">
      <c r="A11" s="230" t="s">
        <v>90</v>
      </c>
      <c r="B11" s="231" t="s">
        <v>91</v>
      </c>
      <c r="C11" s="231" t="s">
        <v>92</v>
      </c>
      <c r="D11" s="231" t="s">
        <v>93</v>
      </c>
      <c r="E11" s="231" t="s">
        <v>94</v>
      </c>
    </row>
    <row r="12" spans="1:5">
      <c r="A12" s="237" t="s">
        <v>95</v>
      </c>
      <c r="B12" s="237" t="s">
        <v>1478</v>
      </c>
      <c r="C12" s="237" t="s">
        <v>1479</v>
      </c>
      <c r="D12" s="151" t="s">
        <v>1480</v>
      </c>
      <c r="E12" s="237" t="s">
        <v>1420</v>
      </c>
    </row>
    <row r="13" spans="1:5">
      <c r="A13" s="237" t="s">
        <v>104</v>
      </c>
      <c r="B13" s="237" t="s">
        <v>1481</v>
      </c>
      <c r="C13" s="237" t="s">
        <v>1482</v>
      </c>
      <c r="D13" s="151" t="s">
        <v>1483</v>
      </c>
      <c r="E13" s="237" t="s">
        <v>1484</v>
      </c>
    </row>
    <row r="14" spans="1:5">
      <c r="A14" s="237" t="s">
        <v>109</v>
      </c>
      <c r="B14" s="237" t="s">
        <v>1485</v>
      </c>
      <c r="C14" s="237" t="s">
        <v>1486</v>
      </c>
      <c r="D14" s="151" t="s">
        <v>1487</v>
      </c>
      <c r="E14" s="237" t="s">
        <v>488</v>
      </c>
    </row>
  </sheetData>
  <hyperlinks>
    <hyperlink ref="D12" r:id="rId1" xr:uid="{00000000-0004-0000-4200-000000000000}"/>
    <hyperlink ref="D13" r:id="rId2" xr:uid="{00000000-0004-0000-4200-000001000000}"/>
    <hyperlink ref="D14" r:id="rId3" xr:uid="{00000000-0004-0000-4200-000002000000}"/>
    <hyperlink ref="D4" r:id="rId4" xr:uid="{00000000-0004-0000-4200-000003000000}"/>
    <hyperlink ref="D5" r:id="rId5" xr:uid="{00000000-0004-0000-4200-000004000000}"/>
    <hyperlink ref="D6" r:id="rId6" xr:uid="{00000000-0004-0000-4200-000005000000}"/>
    <hyperlink ref="D7" r:id="rId7" xr:uid="{00000000-0004-0000-4200-000006000000}"/>
  </hyperlinks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sheetPr codeName="Sheet68"/>
  <dimension ref="A1:E14"/>
  <sheetViews>
    <sheetView zoomScaleNormal="100" workbookViewId="0">
      <selection activeCell="B16" sqref="B16"/>
    </sheetView>
  </sheetViews>
  <sheetFormatPr defaultColWidth="9.140625" defaultRowHeight="15"/>
  <cols>
    <col min="1" max="1" width="19.28515625" style="134" customWidth="1"/>
    <col min="2" max="2" width="29.85546875" style="134" customWidth="1"/>
    <col min="3" max="3" width="19.28515625" style="134" customWidth="1"/>
    <col min="4" max="4" width="23.42578125" style="134" customWidth="1"/>
    <col min="5" max="5" width="41.85546875" style="134" customWidth="1"/>
    <col min="6" max="16384" width="9.140625" style="134"/>
  </cols>
  <sheetData>
    <row r="1" spans="1:5">
      <c r="A1" s="228" t="s">
        <v>1185</v>
      </c>
      <c r="B1" s="227"/>
      <c r="C1" s="227"/>
      <c r="D1" s="227"/>
      <c r="E1" s="227"/>
    </row>
    <row r="3" spans="1:5">
      <c r="A3" s="230" t="s">
        <v>90</v>
      </c>
      <c r="B3" s="230" t="s">
        <v>91</v>
      </c>
      <c r="C3" s="230" t="s">
        <v>92</v>
      </c>
      <c r="D3" s="230" t="s">
        <v>93</v>
      </c>
      <c r="E3" s="230" t="s">
        <v>94</v>
      </c>
    </row>
    <row r="4" spans="1:5">
      <c r="A4" s="237" t="s">
        <v>95</v>
      </c>
      <c r="B4" s="236" t="s">
        <v>1186</v>
      </c>
      <c r="C4" s="236" t="s">
        <v>1187</v>
      </c>
      <c r="D4" s="232" t="s">
        <v>1188</v>
      </c>
      <c r="E4" s="237" t="s">
        <v>1189</v>
      </c>
    </row>
    <row r="5" spans="1:5">
      <c r="A5" s="237" t="s">
        <v>100</v>
      </c>
      <c r="B5" s="236" t="s">
        <v>1190</v>
      </c>
      <c r="C5" s="236" t="s">
        <v>1191</v>
      </c>
      <c r="D5" s="232" t="s">
        <v>1192</v>
      </c>
      <c r="E5" s="237" t="s">
        <v>1193</v>
      </c>
    </row>
    <row r="6" spans="1:5">
      <c r="A6" s="237" t="s">
        <v>104</v>
      </c>
      <c r="B6" s="236" t="s">
        <v>1194</v>
      </c>
      <c r="C6" s="236" t="s">
        <v>1195</v>
      </c>
      <c r="D6" s="232" t="s">
        <v>1196</v>
      </c>
      <c r="E6" s="237" t="s">
        <v>1197</v>
      </c>
    </row>
    <row r="7" spans="1:5">
      <c r="A7" s="237" t="s">
        <v>109</v>
      </c>
      <c r="B7" s="236" t="s">
        <v>1198</v>
      </c>
      <c r="C7" s="236" t="s">
        <v>1199</v>
      </c>
      <c r="D7" s="232" t="s">
        <v>1200</v>
      </c>
      <c r="E7" s="237" t="s">
        <v>1201</v>
      </c>
    </row>
    <row r="8" spans="1:5">
      <c r="A8" s="233"/>
      <c r="B8" s="234"/>
      <c r="C8" s="234"/>
      <c r="D8" s="234"/>
      <c r="E8" s="233"/>
    </row>
    <row r="9" spans="1:5">
      <c r="A9" s="235" t="s">
        <v>1202</v>
      </c>
      <c r="B9" s="227"/>
      <c r="C9" s="227"/>
      <c r="D9" s="227"/>
      <c r="E9" s="229"/>
    </row>
    <row r="10" spans="1:5">
      <c r="A10" s="235"/>
      <c r="B10" s="227"/>
      <c r="C10" s="227"/>
      <c r="D10" s="227"/>
      <c r="E10" s="229"/>
    </row>
    <row r="11" spans="1:5">
      <c r="A11" s="230" t="s">
        <v>90</v>
      </c>
      <c r="B11" s="230" t="s">
        <v>91</v>
      </c>
      <c r="C11" s="230" t="s">
        <v>92</v>
      </c>
      <c r="D11" s="230" t="s">
        <v>93</v>
      </c>
      <c r="E11" s="231" t="s">
        <v>94</v>
      </c>
    </row>
    <row r="12" spans="1:5">
      <c r="A12" s="237" t="s">
        <v>95</v>
      </c>
      <c r="B12" s="236" t="s">
        <v>1203</v>
      </c>
      <c r="C12" s="236" t="s">
        <v>1204</v>
      </c>
      <c r="D12" s="238" t="s">
        <v>1205</v>
      </c>
      <c r="E12" s="237" t="s">
        <v>910</v>
      </c>
    </row>
    <row r="13" spans="1:5">
      <c r="A13" s="237" t="s">
        <v>104</v>
      </c>
      <c r="B13" s="236" t="s">
        <v>1206</v>
      </c>
      <c r="C13" s="236" t="s">
        <v>1207</v>
      </c>
      <c r="D13" s="238" t="s">
        <v>1208</v>
      </c>
      <c r="E13" s="237" t="s">
        <v>1209</v>
      </c>
    </row>
    <row r="14" spans="1:5">
      <c r="A14" s="237" t="s">
        <v>109</v>
      </c>
      <c r="B14" s="236" t="s">
        <v>1210</v>
      </c>
      <c r="C14" s="236" t="s">
        <v>1211</v>
      </c>
      <c r="D14" s="238" t="s">
        <v>1212</v>
      </c>
      <c r="E14" s="237" t="s">
        <v>1213</v>
      </c>
    </row>
  </sheetData>
  <hyperlinks>
    <hyperlink ref="D12" r:id="rId1" xr:uid="{00000000-0004-0000-4300-000000000000}"/>
    <hyperlink ref="D13" r:id="rId2" xr:uid="{00000000-0004-0000-4300-000001000000}"/>
    <hyperlink ref="D14" r:id="rId3" xr:uid="{00000000-0004-0000-4300-000002000000}"/>
    <hyperlink ref="D4" r:id="rId4" xr:uid="{00000000-0004-0000-4300-000003000000}"/>
    <hyperlink ref="D5" r:id="rId5" xr:uid="{00000000-0004-0000-4300-000004000000}"/>
    <hyperlink ref="D6" r:id="rId6" xr:uid="{00000000-0004-0000-4300-000005000000}"/>
    <hyperlink ref="D7" r:id="rId7" xr:uid="{00000000-0004-0000-4300-000006000000}"/>
  </hyperlinks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sheetPr codeName="Sheet69"/>
  <dimension ref="A1:E14"/>
  <sheetViews>
    <sheetView zoomScaleNormal="100" workbookViewId="0">
      <selection activeCell="B5" sqref="B5"/>
    </sheetView>
  </sheetViews>
  <sheetFormatPr defaultColWidth="9.140625" defaultRowHeight="15"/>
  <cols>
    <col min="1" max="1" width="19.28515625" style="227" customWidth="1"/>
    <col min="2" max="2" width="29.85546875" style="227" customWidth="1"/>
    <col min="3" max="3" width="19.28515625" style="227" customWidth="1"/>
    <col min="4" max="4" width="23.42578125" style="227" customWidth="1"/>
    <col min="5" max="5" width="41.85546875" style="227" customWidth="1"/>
    <col min="6" max="16384" width="9.140625" style="227"/>
  </cols>
  <sheetData>
    <row r="1" spans="1:5">
      <c r="A1" s="228" t="s">
        <v>1185</v>
      </c>
    </row>
    <row r="3" spans="1:5">
      <c r="A3" s="230" t="s">
        <v>90</v>
      </c>
      <c r="B3" s="230" t="s">
        <v>91</v>
      </c>
      <c r="C3" s="230" t="s">
        <v>92</v>
      </c>
      <c r="D3" s="230" t="s">
        <v>93</v>
      </c>
      <c r="E3" s="230" t="s">
        <v>94</v>
      </c>
    </row>
    <row r="4" spans="1:5">
      <c r="A4" s="237" t="s">
        <v>95</v>
      </c>
      <c r="B4" s="237" t="s">
        <v>1755</v>
      </c>
      <c r="C4" s="236" t="s">
        <v>1756</v>
      </c>
      <c r="D4" s="232"/>
      <c r="E4" s="237"/>
    </row>
    <row r="5" spans="1:5">
      <c r="A5" s="237" t="s">
        <v>100</v>
      </c>
      <c r="B5" s="236"/>
      <c r="C5" s="236"/>
      <c r="D5" s="232"/>
      <c r="E5" s="237"/>
    </row>
    <row r="6" spans="1:5">
      <c r="A6" s="237" t="s">
        <v>104</v>
      </c>
      <c r="B6" s="236"/>
      <c r="C6" s="236"/>
      <c r="D6" s="232"/>
      <c r="E6" s="237"/>
    </row>
    <row r="7" spans="1:5">
      <c r="A7" s="237" t="s">
        <v>109</v>
      </c>
      <c r="B7" s="236"/>
      <c r="C7" s="236"/>
      <c r="D7" s="232"/>
      <c r="E7" s="237"/>
    </row>
    <row r="8" spans="1:5">
      <c r="A8" s="233"/>
      <c r="B8" s="234"/>
      <c r="C8" s="234"/>
      <c r="D8" s="234"/>
      <c r="E8" s="233"/>
    </row>
    <row r="9" spans="1:5">
      <c r="A9" s="235" t="s">
        <v>1202</v>
      </c>
      <c r="E9" s="229"/>
    </row>
    <row r="10" spans="1:5">
      <c r="A10" s="235"/>
      <c r="E10" s="229"/>
    </row>
    <row r="11" spans="1:5">
      <c r="A11" s="230" t="s">
        <v>90</v>
      </c>
      <c r="B11" s="230" t="s">
        <v>91</v>
      </c>
      <c r="C11" s="230" t="s">
        <v>92</v>
      </c>
      <c r="D11" s="230" t="s">
        <v>93</v>
      </c>
      <c r="E11" s="231" t="s">
        <v>94</v>
      </c>
    </row>
    <row r="12" spans="1:5">
      <c r="A12" s="237" t="s">
        <v>95</v>
      </c>
      <c r="B12" s="236"/>
      <c r="C12" s="236"/>
      <c r="D12" s="238"/>
      <c r="E12" s="237"/>
    </row>
    <row r="13" spans="1:5">
      <c r="A13" s="237" t="s">
        <v>104</v>
      </c>
      <c r="B13" s="236"/>
      <c r="C13" s="236"/>
      <c r="D13" s="238"/>
      <c r="E13" s="237"/>
    </row>
    <row r="14" spans="1:5">
      <c r="A14" s="237" t="s">
        <v>109</v>
      </c>
      <c r="B14" s="236"/>
      <c r="C14" s="236"/>
      <c r="D14" s="238"/>
      <c r="E14" s="237"/>
    </row>
  </sheetData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 codeName="Sheet70"/>
  <dimension ref="A2:R477"/>
  <sheetViews>
    <sheetView workbookViewId="0">
      <selection activeCell="G36" sqref="G36"/>
    </sheetView>
  </sheetViews>
  <sheetFormatPr defaultRowHeight="15"/>
  <cols>
    <col min="1" max="1" width="5.85546875" bestFit="1" customWidth="1"/>
    <col min="2" max="2" width="18.7109375" style="227" bestFit="1" customWidth="1"/>
    <col min="3" max="3" width="36.7109375" bestFit="1" customWidth="1"/>
    <col min="4" max="4" width="36.7109375" style="227" customWidth="1"/>
    <col min="5" max="5" width="23.5703125" bestFit="1" customWidth="1"/>
    <col min="6" max="6" width="30.85546875" customWidth="1"/>
    <col min="7" max="7" width="11" style="227" customWidth="1"/>
    <col min="8" max="8" width="11.85546875" bestFit="1" customWidth="1"/>
    <col min="9" max="9" width="11.5703125" style="227" bestFit="1" customWidth="1"/>
    <col min="10" max="10" width="30.85546875" bestFit="1" customWidth="1"/>
    <col min="18" max="18" width="0" hidden="1" customWidth="1"/>
  </cols>
  <sheetData>
    <row r="2" spans="1:18" s="294" customFormat="1">
      <c r="A2" s="294" t="s">
        <v>8</v>
      </c>
      <c r="B2" s="294" t="s">
        <v>1619</v>
      </c>
      <c r="C2" s="294" t="s">
        <v>9</v>
      </c>
      <c r="D2" s="374" t="s">
        <v>1761</v>
      </c>
      <c r="E2" s="294" t="s">
        <v>91</v>
      </c>
      <c r="F2" s="294" t="s">
        <v>94</v>
      </c>
      <c r="G2" s="294" t="s">
        <v>92</v>
      </c>
      <c r="H2" s="294" t="s">
        <v>90</v>
      </c>
      <c r="I2" s="294" t="s">
        <v>1620</v>
      </c>
      <c r="J2" s="294" t="s">
        <v>93</v>
      </c>
      <c r="R2" s="295" t="s">
        <v>1622</v>
      </c>
    </row>
    <row r="3" spans="1:18">
      <c r="A3" s="10">
        <v>1</v>
      </c>
      <c r="B3" s="229" t="s">
        <v>1621</v>
      </c>
      <c r="C3" t="s">
        <v>1605</v>
      </c>
      <c r="D3" s="227">
        <f>COUNTIF($C$3:C3,C3)</f>
        <v>1</v>
      </c>
      <c r="E3" t="str">
        <f>'UIP KitSum'!B9</f>
        <v>Muhammad Ikhsan</v>
      </c>
      <c r="F3" t="str">
        <f>'UIP KitSum'!E9</f>
        <v>ASSISTANT ANALYST SISTEM TEKNOLOGI INFORMASI</v>
      </c>
      <c r="G3" s="227" t="str">
        <f>'UIP KitSum'!C9</f>
        <v>92161372ZY</v>
      </c>
      <c r="H3" t="str">
        <f>'UIP KitSum'!A9</f>
        <v>Kontributor 1</v>
      </c>
      <c r="I3" s="227" t="s">
        <v>1622</v>
      </c>
      <c r="J3" t="str">
        <f>'UIP KitSum'!D9</f>
        <v>ikhsanhmr@pln.co.id</v>
      </c>
      <c r="M3">
        <f>COUNTIFS($C$3:C3,C3,$I$3:I3,I3)</f>
        <v>1</v>
      </c>
      <c r="N3" t="str">
        <f>IFERROR(INDEX($C$3:$C$477,SMALL(IF($D$3:$D$477=1,ROW($C$3:$C$477)-MIN(ROW($C$3:$C$477))+1),ROWS($N$3:N3))),"")</f>
        <v>UIP Pembangkit Sumatera</v>
      </c>
      <c r="R3" s="295" t="s">
        <v>1623</v>
      </c>
    </row>
    <row r="4" spans="1:18" s="227" customFormat="1">
      <c r="A4" s="10">
        <f>1+A3</f>
        <v>2</v>
      </c>
      <c r="B4" s="229" t="s">
        <v>1621</v>
      </c>
      <c r="C4" s="227" t="s">
        <v>1605</v>
      </c>
      <c r="D4" s="227">
        <f>COUNTIF($C$3:C4,C4)</f>
        <v>2</v>
      </c>
      <c r="E4" s="227" t="str">
        <f>'UIP KitSum'!B10</f>
        <v>Joko</v>
      </c>
      <c r="F4" s="227" t="str">
        <f>'UIP KitSum'!E10</f>
        <v>Junior Analyst Perencanaan Anggaran</v>
      </c>
      <c r="G4" s="227" t="str">
        <f>'UIP KitSum'!C10</f>
        <v>9110009A3</v>
      </c>
      <c r="H4" s="227" t="str">
        <f>'UIP KitSum'!A10</f>
        <v>Kontributor 2</v>
      </c>
      <c r="I4" s="227" t="s">
        <v>1622</v>
      </c>
      <c r="J4" s="227" t="str">
        <f>'UIP KitSum'!D10</f>
        <v>JOKO22@pln.co.id</v>
      </c>
      <c r="M4" s="227">
        <f>COUNTIFS($C$3:C4,C4,$I$3:I4,I4)</f>
        <v>2</v>
      </c>
      <c r="N4" s="227" t="str">
        <f t="array" ref="N4">IFERROR(INDEX($C$3:$C$477,SMALL(IF($D$3:$D$477=1,ROW($C$3:$C$477)-MIN(ROW($C$3:$C$477))+1),ROWS($N$3:N4))),"")</f>
        <v>UIP Sumatera Bagian Utara</v>
      </c>
    </row>
    <row r="5" spans="1:18" s="227" customFormat="1">
      <c r="A5" s="10">
        <f t="shared" ref="A5:A68" si="0">1+A4</f>
        <v>3</v>
      </c>
      <c r="B5" s="229" t="s">
        <v>1621</v>
      </c>
      <c r="C5" s="227" t="s">
        <v>1605</v>
      </c>
      <c r="D5" s="227">
        <f>COUNTIF($C$3:C5,C5)</f>
        <v>3</v>
      </c>
      <c r="E5" s="227" t="str">
        <f>'UIP KitSum'!B11</f>
        <v>Gusthama Dicky Zachrandy</v>
      </c>
      <c r="F5" s="227" t="str">
        <f>'UIP KitSum'!E11</f>
        <v>DM Elektro Mekanik</v>
      </c>
      <c r="G5" s="227" t="str">
        <f>'UIP KitSum'!C11</f>
        <v>8509715Z</v>
      </c>
      <c r="H5" s="227" t="str">
        <f>'UIP KitSum'!A11</f>
        <v>Reviewer 1</v>
      </c>
      <c r="I5" s="227" t="s">
        <v>1622</v>
      </c>
      <c r="J5" s="227" t="str">
        <f>'UIP KitSum'!D11</f>
        <v>GUSTHAMA.ZACHRANDY@pln.co.id</v>
      </c>
      <c r="M5" s="227">
        <f>COUNTIFS($C$3:C5,C5,$I$3:I5,I5)</f>
        <v>3</v>
      </c>
      <c r="N5" s="227" t="str">
        <f t="array" ref="N5">IFERROR(INDEX($C$3:$C$477,SMALL(IF($D$3:$D$477=1,ROW($C$3:$C$477)-MIN(ROW($C$3:$C$477))+1),ROWS($N$3:N5))),"")</f>
        <v>UIP Sumatera Bagian Tengah</v>
      </c>
    </row>
    <row r="6" spans="1:18" s="227" customFormat="1">
      <c r="A6" s="10">
        <f t="shared" si="0"/>
        <v>4</v>
      </c>
      <c r="B6" s="229" t="s">
        <v>1621</v>
      </c>
      <c r="C6" s="227" t="s">
        <v>1605</v>
      </c>
      <c r="D6" s="227">
        <f>COUNTIF($C$3:C6,C6)</f>
        <v>4</v>
      </c>
      <c r="E6" s="227" t="str">
        <f>'UIP KitSum'!B12</f>
        <v>Harya Sidharta</v>
      </c>
      <c r="F6" s="227" t="str">
        <f>'UIP KitSum'!E12</f>
        <v>Manajer Perencanaan</v>
      </c>
      <c r="G6" s="227" t="str">
        <f>'UIP KitSum'!C12</f>
        <v>6794003E</v>
      </c>
      <c r="H6" s="227" t="str">
        <f>'UIP KitSum'!A12</f>
        <v>Reviewer 2</v>
      </c>
      <c r="I6" s="227" t="s">
        <v>1622</v>
      </c>
      <c r="J6" s="227" t="str">
        <f>'UIP KitSum'!D12</f>
        <v>HARYA.SIDHARTA@pln.co.id</v>
      </c>
      <c r="M6" s="227">
        <f>COUNTIFS($C$3:C6,C6,$I$3:I6,I6)</f>
        <v>4</v>
      </c>
      <c r="N6" s="227" t="str">
        <f t="array" ref="N6">IFERROR(INDEX($C$3:$C$477,SMALL(IF($D$3:$D$477=1,ROW($C$3:$C$477)-MIN(ROW($C$3:$C$477))+1),ROWS($N$3:N6))),"")</f>
        <v>UIP Sumatera Bagian Selatan</v>
      </c>
    </row>
    <row r="7" spans="1:18" s="227" customFormat="1">
      <c r="A7" s="10">
        <f t="shared" si="0"/>
        <v>5</v>
      </c>
      <c r="B7" s="229" t="s">
        <v>1621</v>
      </c>
      <c r="C7" s="227" t="s">
        <v>1605</v>
      </c>
      <c r="D7" s="227">
        <f>COUNTIF($C$3:C7,C7)</f>
        <v>5</v>
      </c>
      <c r="E7" s="227" t="str">
        <f>'UIP KitSum'!B18</f>
        <v>Gians Aditya Gumelar</v>
      </c>
      <c r="F7" s="227" t="str">
        <f>'UIP KitSum'!E18</f>
        <v>Asistant Analyst Perencanaan Anggaran</v>
      </c>
      <c r="G7" s="227" t="str">
        <f>'UIP KitSum'!C18</f>
        <v>8713035ZY</v>
      </c>
      <c r="H7" s="227" t="str">
        <f>'UIP KitSum'!A18</f>
        <v>Kontributor 1</v>
      </c>
      <c r="I7" s="227" t="s">
        <v>1623</v>
      </c>
      <c r="J7" s="227" t="str">
        <f>'UIP KitSum'!D18</f>
        <v>GIANS.GUMELAR@pln.co.id</v>
      </c>
      <c r="M7" s="227">
        <f>COUNTIFS($C$3:C7,C7,$I$3:I7,I7)</f>
        <v>1</v>
      </c>
      <c r="N7" s="227" t="str">
        <f t="array" ref="N7">IFERROR(INDEX($C$3:$C$477,SMALL(IF($D$3:$D$477=1,ROW($C$3:$C$477)-MIN(ROW($C$3:$C$477))+1),ROWS($N$3:N7))),"")</f>
        <v>Pembangkitan Sumatera Bagian Utara</v>
      </c>
    </row>
    <row r="8" spans="1:18" s="227" customFormat="1">
      <c r="A8" s="10">
        <f t="shared" si="0"/>
        <v>6</v>
      </c>
      <c r="B8" s="229" t="s">
        <v>1621</v>
      </c>
      <c r="C8" s="227" t="s">
        <v>1605</v>
      </c>
      <c r="D8" s="227">
        <f>COUNTIF($C$3:C8,C8)</f>
        <v>6</v>
      </c>
      <c r="E8" s="227" t="str">
        <f>'UIP KitSum'!B19</f>
        <v>Didi Adrian</v>
      </c>
      <c r="F8" s="227" t="str">
        <f>'UIP KitSum'!E19</f>
        <v>DM Perencanaan Anggaran</v>
      </c>
      <c r="G8" s="227" t="str">
        <f>'UIP KitSum'!C19</f>
        <v>7705004H</v>
      </c>
      <c r="H8" s="227" t="str">
        <f>'UIP KitSum'!A19</f>
        <v>Reviewer 1</v>
      </c>
      <c r="I8" s="227" t="s">
        <v>1623</v>
      </c>
      <c r="J8" s="227" t="str">
        <f>'UIP KitSum'!D19</f>
        <v>DIDI.ADRIAN@pln.co.id</v>
      </c>
      <c r="M8" s="227">
        <f>COUNTIFS($C$3:C8,C8,$I$3:I8,I8)</f>
        <v>2</v>
      </c>
      <c r="N8" s="227" t="str">
        <f t="array" ref="N8">IFERROR(INDEX($C$3:$C$477,SMALL(IF($D$3:$D$477=1,ROW($C$3:$C$477)-MIN(ROW($C$3:$C$477))+1),ROWS($N$3:N8))),"")</f>
        <v>Pembangkitan Sumatera Bagian Selatan</v>
      </c>
    </row>
    <row r="9" spans="1:18" s="227" customFormat="1">
      <c r="A9" s="10">
        <f t="shared" si="0"/>
        <v>7</v>
      </c>
      <c r="B9" s="229" t="s">
        <v>1621</v>
      </c>
      <c r="C9" s="227" t="s">
        <v>1605</v>
      </c>
      <c r="D9" s="227">
        <f>COUNTIF($C$3:C9,C9)</f>
        <v>7</v>
      </c>
      <c r="E9" s="227" t="str">
        <f>'UIP KitSum'!B20</f>
        <v>Tomu Muniarty Sibarani</v>
      </c>
      <c r="F9" s="227" t="str">
        <f>'UIP KitSum'!E20</f>
        <v>PLT Manajer Keuangan dan SDM</v>
      </c>
      <c r="G9" s="227" t="str">
        <f>'UIP KitSum'!C20</f>
        <v>6995012A</v>
      </c>
      <c r="H9" s="227" t="str">
        <f>'UIP KitSum'!A20</f>
        <v>Reviewer 2</v>
      </c>
      <c r="I9" s="227" t="s">
        <v>1623</v>
      </c>
      <c r="J9" s="227" t="str">
        <f>'UIP KitSum'!D20</f>
        <v>MURNIATY.SIBARANI@pln.co.id</v>
      </c>
      <c r="M9" s="227">
        <f>COUNTIFS($C$3:C9,C9,$I$3:I9,I9)</f>
        <v>3</v>
      </c>
      <c r="N9" s="227" t="str">
        <f t="array" ref="N9">IFERROR(INDEX($C$3:$C$477,SMALL(IF($D$3:$D$477=1,ROW($C$3:$C$477)-MIN(ROW($C$3:$C$477))+1),ROWS($N$3:N9))),"")</f>
        <v>P3B Sumatera</v>
      </c>
    </row>
    <row r="10" spans="1:18">
      <c r="A10" s="10">
        <f t="shared" si="0"/>
        <v>8</v>
      </c>
      <c r="B10" s="229" t="s">
        <v>1621</v>
      </c>
      <c r="C10" t="s">
        <v>1606</v>
      </c>
      <c r="D10" s="227">
        <f>COUNTIF($C$3:C10,C10)</f>
        <v>1</v>
      </c>
      <c r="E10" t="str">
        <f>'UIP SBU'!B9</f>
        <v>Triyogo Harisuci</v>
      </c>
      <c r="F10" t="str">
        <f>'UIP SBU'!E9</f>
        <v>Staf</v>
      </c>
      <c r="G10" s="227" t="str">
        <f>'UIP SBU'!C9</f>
        <v>9113245ZY</v>
      </c>
      <c r="H10" t="str">
        <f>'UIP SBU'!A9</f>
        <v>Kontributor 1</v>
      </c>
      <c r="I10" s="227" t="s">
        <v>1622</v>
      </c>
      <c r="J10" t="str">
        <f>'UIP SBU'!D9</f>
        <v>triyogo.harisuci12@pln.co.id</v>
      </c>
      <c r="M10" s="227">
        <f>COUNTIFS($C$3:C10,C10,$I$3:I10,I10)</f>
        <v>1</v>
      </c>
      <c r="N10" s="227" t="str">
        <f t="array" ref="N10">IFERROR(INDEX($C$3:$C$477,SMALL(IF($D$3:$D$477=1,ROW($C$3:$C$477)-MIN(ROW($C$3:$C$477))+1),ROWS($N$3:N10))),"")</f>
        <v>Wilayah Aceh</v>
      </c>
    </row>
    <row r="11" spans="1:18" s="297" customFormat="1">
      <c r="A11" s="10">
        <f t="shared" si="0"/>
        <v>9</v>
      </c>
      <c r="B11" s="296" t="s">
        <v>1621</v>
      </c>
      <c r="C11" s="297" t="s">
        <v>1606</v>
      </c>
      <c r="D11" s="227">
        <f>COUNTIF($C$3:C11,C11)</f>
        <v>2</v>
      </c>
      <c r="E11" s="298" t="s">
        <v>1624</v>
      </c>
      <c r="F11" s="297" t="s">
        <v>237</v>
      </c>
      <c r="H11" s="297" t="str">
        <f>'UIP SBU'!A10</f>
        <v>Kontributor 2</v>
      </c>
      <c r="I11" s="297" t="s">
        <v>1622</v>
      </c>
      <c r="M11" s="227">
        <f>COUNTIFS($C$3:C11,C11,$I$3:I11,I11)</f>
        <v>2</v>
      </c>
      <c r="N11" s="227" t="str">
        <f t="array" ref="N11">IFERROR(INDEX($C$3:$C$477,SMALL(IF($D$3:$D$477=1,ROW($C$3:$C$477)-MIN(ROW($C$3:$C$477))+1),ROWS($N$3:N11))),"")</f>
        <v>Wilayah Sumatera Utara</v>
      </c>
    </row>
    <row r="12" spans="1:18" s="227" customFormat="1">
      <c r="A12" s="10">
        <f t="shared" si="0"/>
        <v>10</v>
      </c>
      <c r="B12" s="229" t="s">
        <v>1621</v>
      </c>
      <c r="C12" s="227" t="s">
        <v>1606</v>
      </c>
      <c r="D12" s="227">
        <f>COUNTIF($C$3:C12,C12)</f>
        <v>3</v>
      </c>
      <c r="E12" s="227" t="str">
        <f>'UIP SBU'!B11</f>
        <v>Henry John Pandiangan</v>
      </c>
      <c r="F12" s="227" t="str">
        <f>'UIP SBU'!E11</f>
        <v>DM (setara)</v>
      </c>
      <c r="G12" s="227" t="str">
        <f>'UIP SBU'!C11</f>
        <v>6485090P</v>
      </c>
      <c r="H12" s="227" t="str">
        <f>'UIP SBU'!A11</f>
        <v>Reviewer 1</v>
      </c>
      <c r="I12" s="227" t="s">
        <v>1622</v>
      </c>
      <c r="J12" s="227" t="str">
        <f>'UIP SBU'!D11</f>
        <v>henry.pandiangan@pln.co.id</v>
      </c>
      <c r="M12" s="227">
        <f>COUNTIFS($C$3:C12,C12,$I$3:I12,I12)</f>
        <v>3</v>
      </c>
      <c r="N12" s="227" t="str">
        <f t="array" ref="N12">IFERROR(INDEX($C$3:$C$477,SMALL(IF($D$3:$D$477=1,ROW($C$3:$C$477)-MIN(ROW($C$3:$C$477))+1),ROWS($N$3:N12))),"")</f>
        <v>Wilayah Riau dan Kep Riau</v>
      </c>
    </row>
    <row r="13" spans="1:18" s="227" customFormat="1">
      <c r="A13" s="10">
        <f t="shared" si="0"/>
        <v>11</v>
      </c>
      <c r="B13" s="229" t="s">
        <v>1621</v>
      </c>
      <c r="C13" s="227" t="s">
        <v>1606</v>
      </c>
      <c r="D13" s="227">
        <f>COUNTIF($C$3:C13,C13)</f>
        <v>4</v>
      </c>
      <c r="E13" s="227" t="str">
        <f>'UIP SBU'!B12</f>
        <v>binara nainggolan</v>
      </c>
      <c r="F13" s="227" t="str">
        <f>'UIP SBU'!E12</f>
        <v>Manajer (setara)</v>
      </c>
      <c r="G13" s="227" t="str">
        <f>'UIP SBU'!C12</f>
        <v>6593051Z</v>
      </c>
      <c r="H13" s="227" t="str">
        <f>'UIP SBU'!A12</f>
        <v>Reviewer 2</v>
      </c>
      <c r="I13" s="227" t="s">
        <v>1622</v>
      </c>
      <c r="J13" s="227" t="str">
        <f>'UIP SBU'!D12</f>
        <v>binara.nainggolan@pln.co.id</v>
      </c>
      <c r="M13" s="227">
        <f>COUNTIFS($C$3:C13,C13,$I$3:I13,I13)</f>
        <v>4</v>
      </c>
      <c r="N13" s="227" t="str">
        <f t="array" ref="N13">IFERROR(INDEX($C$3:$C$477,SMALL(IF($D$3:$D$477=1,ROW($C$3:$C$477)-MIN(ROW($C$3:$C$477))+1),ROWS($N$3:N13))),"")</f>
        <v>Wilayah Sumatera Barat</v>
      </c>
    </row>
    <row r="14" spans="1:18" s="227" customFormat="1">
      <c r="A14" s="10">
        <f t="shared" si="0"/>
        <v>12</v>
      </c>
      <c r="B14" s="229" t="s">
        <v>1621</v>
      </c>
      <c r="C14" s="227" t="s">
        <v>1606</v>
      </c>
      <c r="D14" s="227">
        <f>COUNTIF($C$3:C14,C14)</f>
        <v>5</v>
      </c>
      <c r="E14" s="227" t="str">
        <f>'UIP SBU'!B18</f>
        <v>Ratih Sri Handayani</v>
      </c>
      <c r="F14" s="227" t="str">
        <f>'UIP SBU'!E18</f>
        <v>Staf</v>
      </c>
      <c r="G14" s="227" t="str">
        <f>'UIP SBU'!C18</f>
        <v>9111983Z</v>
      </c>
      <c r="H14" s="227" t="str">
        <f>'UIP SBU'!A18</f>
        <v>Kontributor 1</v>
      </c>
      <c r="I14" s="227" t="s">
        <v>1623</v>
      </c>
      <c r="J14" s="227" t="str">
        <f>'UIP SBU'!D18</f>
        <v>ratih.handayani@pln.co.id</v>
      </c>
      <c r="M14" s="227">
        <f>COUNTIFS($C$3:C14,C14,$I$3:I14,I14)</f>
        <v>1</v>
      </c>
      <c r="N14" s="227" t="str">
        <f t="array" ref="N14">IFERROR(INDEX($C$3:$C$477,SMALL(IF($D$3:$D$477=1,ROW($C$3:$C$477)-MIN(ROW($C$3:$C$477))+1),ROWS($N$3:N14))),"")</f>
        <v>Wilayah Sumsel, Jambi dan Bengkulu</v>
      </c>
    </row>
    <row r="15" spans="1:18" s="227" customFormat="1">
      <c r="A15" s="10">
        <f t="shared" si="0"/>
        <v>13</v>
      </c>
      <c r="B15" s="229" t="s">
        <v>1621</v>
      </c>
      <c r="C15" s="227" t="s">
        <v>1606</v>
      </c>
      <c r="D15" s="227">
        <f>COUNTIF($C$3:C15,C15)</f>
        <v>6</v>
      </c>
      <c r="E15" s="227" t="str">
        <f>'UIP SBU'!B19</f>
        <v>Rakhmat Hidayat</v>
      </c>
      <c r="F15" s="227" t="str">
        <f>'UIP SBU'!E19</f>
        <v>DM (setara)</v>
      </c>
      <c r="G15" s="227" t="str">
        <f>'UIP SBU'!C19</f>
        <v>8105003B3</v>
      </c>
      <c r="H15" s="227" t="str">
        <f>'UIP SBU'!A19</f>
        <v>Reviewer 1</v>
      </c>
      <c r="I15" s="227" t="s">
        <v>1623</v>
      </c>
      <c r="J15" s="227" t="str">
        <f>'UIP SBU'!D19</f>
        <v>rakhmat_hidayat@pln.co.id</v>
      </c>
      <c r="M15" s="227">
        <f>COUNTIFS($C$3:C15,C15,$I$3:I15,I15)</f>
        <v>2</v>
      </c>
      <c r="N15" s="227" t="str">
        <f t="array" ref="N15">IFERROR(INDEX($C$3:$C$477,SMALL(IF($D$3:$D$477=1,ROW($C$3:$C$477)-MIN(ROW($C$3:$C$477))+1),ROWS($N$3:N15))),"")</f>
        <v>Wilayah Bangka dan Belitung</v>
      </c>
    </row>
    <row r="16" spans="1:18" s="227" customFormat="1">
      <c r="A16" s="10">
        <f t="shared" si="0"/>
        <v>14</v>
      </c>
      <c r="B16" s="229" t="s">
        <v>1621</v>
      </c>
      <c r="C16" s="227" t="s">
        <v>1606</v>
      </c>
      <c r="D16" s="227">
        <f>COUNTIF($C$3:C16,C16)</f>
        <v>7</v>
      </c>
      <c r="E16" s="227" t="str">
        <f>'UIP SBU'!B20</f>
        <v>Nahwalludin</v>
      </c>
      <c r="F16" s="227" t="str">
        <f>'UIP SBU'!E20</f>
        <v>Manajer (setara)</v>
      </c>
      <c r="G16" s="227" t="str">
        <f>'UIP SBU'!C20</f>
        <v>6894170J</v>
      </c>
      <c r="H16" s="227" t="str">
        <f>'UIP SBU'!A20</f>
        <v>Reviewer 2</v>
      </c>
      <c r="I16" s="227" t="s">
        <v>1623</v>
      </c>
      <c r="J16" s="227" t="str">
        <f>'UIP SBU'!D20</f>
        <v>nawaludin@pln.co.id</v>
      </c>
      <c r="M16" s="227">
        <f>COUNTIFS($C$3:C16,C16,$I$3:I16,I16)</f>
        <v>3</v>
      </c>
      <c r="N16" s="227" t="str">
        <f t="array" ref="N16">IFERROR(INDEX($C$3:$C$477,SMALL(IF($D$3:$D$477=1,ROW($C$3:$C$477)-MIN(ROW($C$3:$C$477))+1),ROWS($N$3:N16))),"")</f>
        <v>Distribusi Lampung</v>
      </c>
    </row>
    <row r="17" spans="1:14">
      <c r="A17" s="10">
        <f t="shared" si="0"/>
        <v>15</v>
      </c>
      <c r="B17" s="229" t="s">
        <v>1621</v>
      </c>
      <c r="C17" t="s">
        <v>1607</v>
      </c>
      <c r="D17" s="227">
        <f>COUNTIF($C$3:C17,C17)</f>
        <v>1</v>
      </c>
      <c r="E17" t="str">
        <f>'UIP SBG'!B4</f>
        <v>Nelly Ostaria Hutabarat</v>
      </c>
      <c r="F17" t="str">
        <f>'UIP SBG'!E4</f>
        <v>Junior Analyst Perencanaan Anggaran</v>
      </c>
      <c r="G17" s="227" t="str">
        <f>'UIP SBG'!C4</f>
        <v>93163382ZY</v>
      </c>
      <c r="H17" t="str">
        <f>'UIP SBG'!A4</f>
        <v>Kontributor 1</v>
      </c>
      <c r="I17" s="227" t="s">
        <v>1622</v>
      </c>
      <c r="J17" t="str">
        <f>'UIP SBG'!D4</f>
        <v>nelly.ostaria@pln.co.id</v>
      </c>
      <c r="M17" s="227">
        <f>COUNTIFS($C$3:C17,C17,$I$3:I17,I17)</f>
        <v>1</v>
      </c>
      <c r="N17" s="227" t="str">
        <f t="array" ref="N17">IFERROR(INDEX($C$3:$C$477,SMALL(IF($D$3:$D$477=1,ROW($C$3:$C$477)-MIN(ROW($C$3:$C$477))+1),ROWS($N$3:N17))),"")</f>
        <v>UIP Interkoneksi Sumatera Jawa</v>
      </c>
    </row>
    <row r="18" spans="1:14" s="227" customFormat="1">
      <c r="A18" s="10">
        <f t="shared" si="0"/>
        <v>16</v>
      </c>
      <c r="B18" s="229" t="s">
        <v>1621</v>
      </c>
      <c r="C18" s="227" t="s">
        <v>1607</v>
      </c>
      <c r="D18" s="227">
        <f>COUNTIF($C$3:C18,C18)</f>
        <v>2</v>
      </c>
      <c r="E18" s="227" t="str">
        <f>'UIP SBG'!B5</f>
        <v>Mega Sukmawati Putri</v>
      </c>
      <c r="F18" s="227" t="str">
        <f>'UIP SBG'!E5</f>
        <v>Junior Analyst Perencanaan Anggaran</v>
      </c>
      <c r="G18" s="227" t="str">
        <f>'UIP SBG'!C5</f>
        <v>9517653ZY</v>
      </c>
      <c r="H18" s="227" t="str">
        <f>'UIP SBG'!A5</f>
        <v>Kontributor 2</v>
      </c>
      <c r="I18" s="227" t="s">
        <v>1622</v>
      </c>
      <c r="J18" s="227" t="str">
        <f>'UIP SBG'!D5</f>
        <v>MEGA.SUKMA@PLN.CO.ID</v>
      </c>
      <c r="M18" s="227">
        <f>COUNTIFS($C$3:C18,C18,$I$3:I18,I18)</f>
        <v>2</v>
      </c>
      <c r="N18" s="227" t="str">
        <f t="array" ref="N18">IFERROR(INDEX($C$3:$C$477,SMALL(IF($D$3:$D$477=1,ROW($C$3:$C$477)-MIN(ROW($C$3:$C$477))+1),ROWS($N$3:N18))),"")</f>
        <v>UIP Jawa Bagian Barat</v>
      </c>
    </row>
    <row r="19" spans="1:14" s="227" customFormat="1">
      <c r="A19" s="10">
        <f t="shared" si="0"/>
        <v>17</v>
      </c>
      <c r="B19" s="229" t="s">
        <v>1621</v>
      </c>
      <c r="C19" s="227" t="s">
        <v>1607</v>
      </c>
      <c r="D19" s="227">
        <f>COUNTIF($C$3:C19,C19)</f>
        <v>3</v>
      </c>
      <c r="E19" s="227" t="str">
        <f>'UIP SBG'!B6</f>
        <v>M Fauzi Fattah</v>
      </c>
      <c r="F19" s="227" t="str">
        <f>'UIP SBG'!E6</f>
        <v>DM Perencanaan Anggaran</v>
      </c>
      <c r="G19" s="227" t="str">
        <f>'UIP SBG'!C6</f>
        <v>6485020S</v>
      </c>
      <c r="H19" s="227" t="str">
        <f>'UIP SBG'!A6</f>
        <v>Reviewer 1</v>
      </c>
      <c r="I19" s="227" t="s">
        <v>1622</v>
      </c>
      <c r="J19" s="227" t="str">
        <f>'UIP SBG'!D6</f>
        <v>fauzi.fattah@pln.co.id</v>
      </c>
      <c r="M19" s="227">
        <f>COUNTIFS($C$3:C19,C19,$I$3:I19,I19)</f>
        <v>3</v>
      </c>
      <c r="N19" s="227" t="str">
        <f t="array" ref="N19">IFERROR(INDEX($C$3:$C$477,SMALL(IF($D$3:$D$477=1,ROW($C$3:$C$477)-MIN(ROW($C$3:$C$477))+1),ROWS($N$3:N19))),"")</f>
        <v>Distribusi Jakarta Raya</v>
      </c>
    </row>
    <row r="20" spans="1:14" s="227" customFormat="1">
      <c r="A20" s="10">
        <f t="shared" si="0"/>
        <v>18</v>
      </c>
      <c r="B20" s="229" t="s">
        <v>1621</v>
      </c>
      <c r="C20" s="227" t="s">
        <v>1607</v>
      </c>
      <c r="D20" s="227">
        <f>COUNTIF($C$3:C20,C20)</f>
        <v>4</v>
      </c>
      <c r="E20" s="227" t="str">
        <f>'UIP SBG'!B7</f>
        <v>Chilmanto</v>
      </c>
      <c r="F20" s="227" t="str">
        <f>'UIP SBG'!E7</f>
        <v>PLT Manajer Keuangan dan SDM</v>
      </c>
      <c r="G20" s="227" t="str">
        <f>'UIP SBG'!C7</f>
        <v>6695008S</v>
      </c>
      <c r="H20" s="227" t="str">
        <f>'UIP SBG'!A7</f>
        <v>Reviewer 2</v>
      </c>
      <c r="I20" s="227" t="s">
        <v>1622</v>
      </c>
      <c r="J20" s="227" t="str">
        <f>'UIP SBG'!D7</f>
        <v>CHILMANTO@PLN.CO.ID</v>
      </c>
      <c r="M20" s="227">
        <f>COUNTIFS($C$3:C20,C20,$I$3:I20,I20)</f>
        <v>4</v>
      </c>
      <c r="N20" s="227" t="str">
        <f t="array" ref="N20">IFERROR(INDEX($C$3:$C$477,SMALL(IF($D$3:$D$477=1,ROW($C$3:$C$477)-MIN(ROW($C$3:$C$477))+1),ROWS($N$3:N20))),"")</f>
        <v>Distribusi Banten</v>
      </c>
    </row>
    <row r="21" spans="1:14" s="227" customFormat="1">
      <c r="A21" s="10">
        <f t="shared" si="0"/>
        <v>19</v>
      </c>
      <c r="B21" s="229" t="s">
        <v>1621</v>
      </c>
      <c r="C21" s="227" t="s">
        <v>1607</v>
      </c>
      <c r="D21" s="227">
        <f>COUNTIF($C$3:C21,C21)</f>
        <v>5</v>
      </c>
      <c r="E21" s="227" t="str">
        <f>'UIP SBG'!B13</f>
        <v>Fajar Khalif Muhammad</v>
      </c>
      <c r="F21" s="227" t="str">
        <f>'UIP SBG'!E13</f>
        <v>Asistant Analyst Perencanaan Anggaran</v>
      </c>
      <c r="G21" s="227" t="str">
        <f>'UIP SBG'!C13</f>
        <v>93163323ZY</v>
      </c>
      <c r="H21" s="227" t="str">
        <f>'UIP SBG'!A13</f>
        <v>Kontributor 1</v>
      </c>
      <c r="I21" s="227" t="s">
        <v>1623</v>
      </c>
      <c r="J21" s="227" t="str">
        <f>'UIP SBG'!D13</f>
        <v>FAJARKHALIF@pln.co.id</v>
      </c>
      <c r="M21" s="227">
        <f>COUNTIFS($C$3:C21,C21,$I$3:I21,I21)</f>
        <v>1</v>
      </c>
      <c r="N21" s="227" t="str">
        <f t="array" ref="N21">IFERROR(INDEX($C$3:$C$477,SMALL(IF($D$3:$D$477=1,ROW($C$3:$C$477)-MIN(ROW($C$3:$C$477))+1),ROWS($N$3:N21))),"")</f>
        <v>Transmisi Jawa Bagian Barat</v>
      </c>
    </row>
    <row r="22" spans="1:14" s="227" customFormat="1">
      <c r="A22" s="10">
        <f t="shared" si="0"/>
        <v>20</v>
      </c>
      <c r="B22" s="229" t="s">
        <v>1621</v>
      </c>
      <c r="C22" s="227" t="s">
        <v>1607</v>
      </c>
      <c r="D22" s="227">
        <f>COUNTIF($C$3:C22,C22)</f>
        <v>6</v>
      </c>
      <c r="E22" s="227" t="str">
        <f>'UIP SBG'!B14</f>
        <v>M Fauzi Fattah</v>
      </c>
      <c r="F22" s="227" t="str">
        <f>'UIP SBG'!E14</f>
        <v>DM Perencanaan Anggaran</v>
      </c>
      <c r="G22" s="227" t="str">
        <f>'UIP SBG'!C14</f>
        <v>6485020S</v>
      </c>
      <c r="H22" s="227" t="str">
        <f>'UIP SBG'!A14</f>
        <v>Reviewer 1</v>
      </c>
      <c r="I22" s="227" t="s">
        <v>1623</v>
      </c>
      <c r="J22" s="227" t="str">
        <f>'UIP SBG'!D14</f>
        <v>fauzi.fattah@pln.co.id</v>
      </c>
      <c r="M22" s="227">
        <f>COUNTIFS($C$3:C22,C22,$I$3:I22,I22)</f>
        <v>2</v>
      </c>
      <c r="N22" s="227" t="str">
        <f t="array" ref="N22">IFERROR(INDEX($C$3:$C$477,SMALL(IF($D$3:$D$477=1,ROW($C$3:$C$477)-MIN(ROW($C$3:$C$477))+1),ROWS($N$3:N22))),"")</f>
        <v>Pembangkitan Jawa Bagian Barat</v>
      </c>
    </row>
    <row r="23" spans="1:14" s="227" customFormat="1">
      <c r="A23" s="10">
        <f t="shared" si="0"/>
        <v>21</v>
      </c>
      <c r="B23" s="229" t="s">
        <v>1621</v>
      </c>
      <c r="C23" s="227" t="s">
        <v>1607</v>
      </c>
      <c r="D23" s="227">
        <f>COUNTIF($C$3:C23,C23)</f>
        <v>7</v>
      </c>
      <c r="E23" s="227" t="str">
        <f>'UIP SBG'!B15</f>
        <v>Chilmanto</v>
      </c>
      <c r="F23" s="227" t="str">
        <f>'UIP SBG'!E15</f>
        <v>PLT Manajer Keuangan dan SDM</v>
      </c>
      <c r="G23" s="227" t="str">
        <f>'UIP SBG'!C15</f>
        <v>6695008S</v>
      </c>
      <c r="H23" s="227" t="str">
        <f>'UIP SBG'!A15</f>
        <v>Reviewer 2</v>
      </c>
      <c r="I23" s="227" t="s">
        <v>1623</v>
      </c>
      <c r="J23" s="227" t="str">
        <f>'UIP SBG'!D15</f>
        <v>CHILMANTO@PLN.CO.ID</v>
      </c>
      <c r="M23" s="227">
        <f>COUNTIFS($C$3:C23,C23,$I$3:I23,I23)</f>
        <v>3</v>
      </c>
      <c r="N23" s="227" t="str">
        <f t="array" ref="N23">IFERROR(INDEX($C$3:$C$477,SMALL(IF($D$3:$D$477=1,ROW($C$3:$C$477)-MIN(ROW($C$3:$C$477))+1),ROWS($N$3:N23))),"")</f>
        <v>UIP Jawa Bagian Tengah I</v>
      </c>
    </row>
    <row r="24" spans="1:14">
      <c r="A24" s="10">
        <f t="shared" si="0"/>
        <v>22</v>
      </c>
      <c r="B24" s="229" t="s">
        <v>1621</v>
      </c>
      <c r="C24" t="s">
        <v>1608</v>
      </c>
      <c r="D24" s="227">
        <f>COUNTIF($C$3:C24,C24)</f>
        <v>1</v>
      </c>
      <c r="E24" t="str">
        <f>+'UIP SBS'!B5</f>
        <v>Andy Bastian</v>
      </c>
      <c r="F24" t="str">
        <f>+'UIP SBS'!F5</f>
        <v>Assistant Engineer Teknik Listrik</v>
      </c>
      <c r="G24" s="227" t="str">
        <f>+'UIP SBS'!C5</f>
        <v>8810739Z</v>
      </c>
      <c r="H24" t="str">
        <f>+'UIP SBS'!A5</f>
        <v>Kontributor 1</v>
      </c>
      <c r="I24" s="227" t="s">
        <v>1622</v>
      </c>
      <c r="J24" t="str">
        <f>+'UIP SBS'!E5</f>
        <v>andy.bastian@pln.co.id</v>
      </c>
      <c r="M24" s="227">
        <f>COUNTIFS($C$3:C24,C24,$I$3:I24,I24)</f>
        <v>1</v>
      </c>
      <c r="N24" s="227" t="str">
        <f t="array" ref="N24">IFERROR(INDEX($C$3:$C$477,SMALL(IF($D$3:$D$477=1,ROW($C$3:$C$477)-MIN(ROW($C$3:$C$477))+1),ROWS($N$3:N24))),"")</f>
        <v>UIP Jawa Bagian Tengah II</v>
      </c>
    </row>
    <row r="25" spans="1:14" s="227" customFormat="1">
      <c r="A25" s="10">
        <f t="shared" si="0"/>
        <v>23</v>
      </c>
      <c r="B25" s="229" t="s">
        <v>1621</v>
      </c>
      <c r="C25" s="227" t="s">
        <v>1608</v>
      </c>
      <c r="D25" s="227">
        <f>COUNTIF($C$3:C25,C25)</f>
        <v>2</v>
      </c>
      <c r="E25" s="227" t="str">
        <f>+'UIP SBS'!B6</f>
        <v>Muhammad Iswahyudi</v>
      </c>
      <c r="F25" s="227" t="str">
        <f>+'UIP SBS'!F6</f>
        <v>Junior Engineer Teknik Sipil</v>
      </c>
      <c r="G25" s="227" t="str">
        <f>+'UIP SBS'!C6</f>
        <v>8408419P</v>
      </c>
      <c r="H25" s="227" t="str">
        <f>+'UIP SBS'!A6</f>
        <v>Kontributor 2</v>
      </c>
      <c r="I25" s="227" t="s">
        <v>1622</v>
      </c>
      <c r="J25" s="227" t="str">
        <f>+'UIP SBS'!E6</f>
        <v>M.Iswahyudi@pln.co.id</v>
      </c>
      <c r="M25" s="227">
        <f>COUNTIFS($C$3:C25,C25,$I$3:I25,I25)</f>
        <v>2</v>
      </c>
      <c r="N25" s="227" t="str">
        <f t="array" ref="N25">IFERROR(INDEX($C$3:$C$477,SMALL(IF($D$3:$D$477=1,ROW($C$3:$C$477)-MIN(ROW($C$3:$C$477))+1),ROWS($N$3:N25))),"")</f>
        <v>Distribusi Jawa Barat</v>
      </c>
    </row>
    <row r="26" spans="1:14" s="227" customFormat="1">
      <c r="A26" s="10">
        <f t="shared" si="0"/>
        <v>24</v>
      </c>
      <c r="B26" s="229" t="s">
        <v>1621</v>
      </c>
      <c r="C26" s="227" t="s">
        <v>1608</v>
      </c>
      <c r="D26" s="227">
        <f>COUNTIF($C$3:C26,C26)</f>
        <v>3</v>
      </c>
      <c r="E26" s="227" t="str">
        <f>+'UIP SBS'!B7</f>
        <v>Aswir</v>
      </c>
      <c r="F26" s="227" t="str">
        <f>+'UIP SBS'!F7</f>
        <v>DM (setara)</v>
      </c>
      <c r="G26" s="227" t="str">
        <f>+'UIP SBS'!C7</f>
        <v>7394187B</v>
      </c>
      <c r="H26" s="227" t="str">
        <f>+'UIP SBS'!A7</f>
        <v>Reviewer 1</v>
      </c>
      <c r="I26" s="227" t="s">
        <v>1622</v>
      </c>
      <c r="J26" s="227">
        <f>+'UIP SBS'!E7</f>
        <v>0</v>
      </c>
      <c r="M26" s="227">
        <f>COUNTIFS($C$3:C26,C26,$I$3:I26,I26)</f>
        <v>3</v>
      </c>
      <c r="N26" s="227" t="str">
        <f t="array" ref="N26">IFERROR(INDEX($C$3:$C$477,SMALL(IF($D$3:$D$477=1,ROW($C$3:$C$477)-MIN(ROW($C$3:$C$477))+1),ROWS($N$3:N26))),"")</f>
        <v>Distribusi Jawa Tengah</v>
      </c>
    </row>
    <row r="27" spans="1:14" s="227" customFormat="1">
      <c r="A27" s="10">
        <f t="shared" si="0"/>
        <v>25</v>
      </c>
      <c r="B27" s="229" t="s">
        <v>1621</v>
      </c>
      <c r="C27" s="227" t="s">
        <v>1608</v>
      </c>
      <c r="D27" s="227">
        <f>COUNTIF($C$3:C27,C27)</f>
        <v>4</v>
      </c>
      <c r="E27" s="227" t="str">
        <f>+'UIP SBS'!B8</f>
        <v>Sarwanto</v>
      </c>
      <c r="F27" s="227" t="str">
        <f>+'UIP SBS'!F8</f>
        <v xml:space="preserve">Manajer Perencanaan </v>
      </c>
      <c r="G27" s="227" t="str">
        <f>+'UIP SBS'!C8</f>
        <v>7195086P</v>
      </c>
      <c r="H27" s="227" t="str">
        <f>+'UIP SBS'!A8</f>
        <v>Reviewer 2</v>
      </c>
      <c r="I27" s="227" t="s">
        <v>1622</v>
      </c>
      <c r="J27" s="227" t="str">
        <f>+'UIP SBS'!E8</f>
        <v>Sarwanto.sarwanto@pln.co.id</v>
      </c>
      <c r="M27" s="227">
        <f>COUNTIFS($C$3:C27,C27,$I$3:I27,I27)</f>
        <v>4</v>
      </c>
      <c r="N27" s="227" t="str">
        <f t="array" ref="N27">IFERROR(INDEX($C$3:$C$477,SMALL(IF($D$3:$D$477=1,ROW($C$3:$C$477)-MIN(ROW($C$3:$C$477))+1),ROWS($N$3:N27))),"")</f>
        <v>Pembangkitan Tj Jati B</v>
      </c>
    </row>
    <row r="28" spans="1:14" s="227" customFormat="1">
      <c r="A28" s="10">
        <f t="shared" si="0"/>
        <v>26</v>
      </c>
      <c r="B28" s="229" t="s">
        <v>1621</v>
      </c>
      <c r="C28" s="227" t="s">
        <v>1608</v>
      </c>
      <c r="D28" s="227">
        <f>COUNTIF($C$3:C28,C28)</f>
        <v>5</v>
      </c>
      <c r="E28" s="227" t="str">
        <f>+'UIP SBS'!B15</f>
        <v>Riki Nurindah</v>
      </c>
      <c r="F28" s="227" t="str">
        <f>+'UIP SBS'!F15</f>
        <v>Junior Analyst Perencanaan Anggaran</v>
      </c>
      <c r="G28" s="227" t="str">
        <f>+'UIP SBS'!C15</f>
        <v>8810016P</v>
      </c>
      <c r="H28" s="227" t="str">
        <f>+'UIP SBS'!A15</f>
        <v>Kontributor 1</v>
      </c>
      <c r="I28" s="227" t="s">
        <v>1623</v>
      </c>
      <c r="J28" s="227" t="str">
        <f>+'UIP SBS'!E15</f>
        <v>riki.nurindah@pln.co.id</v>
      </c>
      <c r="M28" s="227">
        <f>COUNTIFS($C$3:C28,C28,$I$3:I28,I28)</f>
        <v>1</v>
      </c>
      <c r="N28" s="227" t="str">
        <f t="array" ref="N28">IFERROR(INDEX($C$3:$C$477,SMALL(IF($D$3:$D$477=1,ROW($C$3:$C$477)-MIN(ROW($C$3:$C$477))+1),ROWS($N$3:N28))),"")</f>
        <v>Transmisi Jawa Bagian Tengah</v>
      </c>
    </row>
    <row r="29" spans="1:14" s="227" customFormat="1">
      <c r="A29" s="10">
        <f t="shared" si="0"/>
        <v>27</v>
      </c>
      <c r="B29" s="229" t="s">
        <v>1621</v>
      </c>
      <c r="C29" s="227" t="s">
        <v>1608</v>
      </c>
      <c r="D29" s="227">
        <f>COUNTIF($C$3:C29,C29)</f>
        <v>6</v>
      </c>
      <c r="E29" s="227" t="str">
        <f>+'UIP SBS'!B16</f>
        <v>Sandy Nurdiana</v>
      </c>
      <c r="F29" s="227" t="str">
        <f>+'UIP SBS'!F16</f>
        <v>DM Perencanaan Anggaran</v>
      </c>
      <c r="G29" s="227" t="str">
        <f>+'UIP SBS'!C16</f>
        <v>8006224Z</v>
      </c>
      <c r="H29" s="227" t="str">
        <f>+'UIP SBS'!A16</f>
        <v>Reviewer 1</v>
      </c>
      <c r="I29" s="227" t="s">
        <v>1623</v>
      </c>
      <c r="J29" s="227" t="str">
        <f>+'UIP SBS'!E16</f>
        <v>sandy.nurdiana@pln.co.id</v>
      </c>
      <c r="M29" s="227">
        <f>COUNTIFS($C$3:C29,C29,$I$3:I29,I29)</f>
        <v>2</v>
      </c>
      <c r="N29" s="227" t="str">
        <f t="array" ref="N29">IFERROR(INDEX($C$3:$C$477,SMALL(IF($D$3:$D$477=1,ROW($C$3:$C$477)-MIN(ROW($C$3:$C$477))+1),ROWS($N$3:N29))),"")</f>
        <v>Pusat Pengatur Beban</v>
      </c>
    </row>
    <row r="30" spans="1:14" s="227" customFormat="1">
      <c r="A30" s="10">
        <f t="shared" si="0"/>
        <v>28</v>
      </c>
      <c r="B30" s="229" t="s">
        <v>1621</v>
      </c>
      <c r="C30" s="227" t="s">
        <v>1608</v>
      </c>
      <c r="D30" s="227">
        <f>COUNTIF($C$3:C30,C30)</f>
        <v>7</v>
      </c>
      <c r="E30" s="227" t="str">
        <f>+'UIP SBS'!B17</f>
        <v>M. Alfian</v>
      </c>
      <c r="F30" s="227" t="str">
        <f>+'UIP SBS'!F17</f>
        <v>Manajer Keuangan dan SDM</v>
      </c>
      <c r="G30" s="227" t="str">
        <f>+'UIP SBS'!C17</f>
        <v>6793116Z</v>
      </c>
      <c r="H30" s="227" t="str">
        <f>+'UIP SBS'!A17</f>
        <v>Reviewer 2</v>
      </c>
      <c r="I30" s="227" t="s">
        <v>1623</v>
      </c>
      <c r="J30" s="227" t="str">
        <f>+'UIP SBS'!E17</f>
        <v>M.Alfian2@pln.co.id</v>
      </c>
      <c r="M30" s="227">
        <f>COUNTIFS($C$3:C30,C30,$I$3:I30,I30)</f>
        <v>3</v>
      </c>
      <c r="N30" s="227" t="str">
        <f t="array" ref="N30">IFERROR(INDEX($C$3:$C$477,SMALL(IF($D$3:$D$477=1,ROW($C$3:$C$477)-MIN(ROW($C$3:$C$477))+1),ROWS($N$3:N30))),"")</f>
        <v>Pembangkitan Jawa Bagian Tengah</v>
      </c>
    </row>
    <row r="31" spans="1:14">
      <c r="A31" s="10">
        <f t="shared" si="0"/>
        <v>29</v>
      </c>
      <c r="B31" s="229" t="s">
        <v>1621</v>
      </c>
      <c r="C31" t="s">
        <v>1609</v>
      </c>
      <c r="D31" s="227">
        <f>COUNTIF($C$3:C31,C31)</f>
        <v>1</v>
      </c>
      <c r="E31" t="str">
        <f>+'KIT SBU'!C6</f>
        <v>Zulfikar Rambe</v>
      </c>
      <c r="F31" t="str">
        <f>+'KIT SBU'!F6</f>
        <v>Staf</v>
      </c>
      <c r="G31" s="227" t="str">
        <f>+'KIT SBU'!D6</f>
        <v>8609435Z</v>
      </c>
      <c r="H31" t="str">
        <f>+'KIT SBU'!A6</f>
        <v xml:space="preserve"> Kontributor 1</v>
      </c>
      <c r="I31" s="227" t="s">
        <v>1622</v>
      </c>
      <c r="J31" t="str">
        <f>+'KIT SBU'!E6</f>
        <v>zul.rambe86@gmail.com / zulfikar.rambe@pln.co.id</v>
      </c>
      <c r="M31" s="227">
        <f>COUNTIFS($C$3:C31,C31,$I$3:I31,I31)</f>
        <v>1</v>
      </c>
      <c r="N31" s="227" t="str">
        <f t="array" ref="N31">IFERROR(INDEX($C$3:$C$477,SMALL(IF($D$3:$D$477=1,ROW($C$3:$C$477)-MIN(ROW($C$3:$C$477))+1),ROWS($N$3:N31))),"")</f>
        <v>UIP Jawa Bagian Timur dan Bali I</v>
      </c>
    </row>
    <row r="32" spans="1:14" s="227" customFormat="1">
      <c r="A32" s="10">
        <f t="shared" si="0"/>
        <v>30</v>
      </c>
      <c r="B32" s="229" t="s">
        <v>1621</v>
      </c>
      <c r="C32" s="227" t="s">
        <v>1609</v>
      </c>
      <c r="D32" s="227">
        <f>COUNTIF($C$3:C32,C32)</f>
        <v>2</v>
      </c>
      <c r="E32" s="227" t="str">
        <f>+'KIT SBU'!C7</f>
        <v>Prima Asnita Lestari Zega</v>
      </c>
      <c r="F32" s="227" t="str">
        <f>+'KIT SBU'!F7</f>
        <v>Staf</v>
      </c>
      <c r="G32" s="227" t="str">
        <f>+'KIT SBU'!D7</f>
        <v>87111078Z</v>
      </c>
      <c r="H32" s="227" t="str">
        <f>+'KIT SBU'!A7</f>
        <v xml:space="preserve"> Kontributor 2</v>
      </c>
      <c r="I32" s="227" t="s">
        <v>1622</v>
      </c>
      <c r="J32" s="227" t="str">
        <f>+'KIT SBU'!E7</f>
        <v>riema.zega@gmail.com / prima.asnita@pln.co.id</v>
      </c>
      <c r="M32" s="227">
        <f>COUNTIFS($C$3:C32,C32,$I$3:I32,I32)</f>
        <v>2</v>
      </c>
      <c r="N32" s="227" t="str">
        <f t="array" ref="N32">IFERROR(INDEX($C$3:$C$477,SMALL(IF($D$3:$D$477=1,ROW($C$3:$C$477)-MIN(ROW($C$3:$C$477))+1),ROWS($N$3:N32))),"")</f>
        <v>UIP Jawa Bagian Timur dan Bali II</v>
      </c>
    </row>
    <row r="33" spans="1:14" s="227" customFormat="1">
      <c r="A33" s="10">
        <f t="shared" si="0"/>
        <v>31</v>
      </c>
      <c r="B33" s="229" t="s">
        <v>1621</v>
      </c>
      <c r="C33" s="227" t="s">
        <v>1609</v>
      </c>
      <c r="D33" s="227">
        <f>COUNTIF($C$3:C33,C33)</f>
        <v>3</v>
      </c>
      <c r="E33" s="227" t="str">
        <f>+'KIT SBU'!C8</f>
        <v>Rosyid Nurdin Fauzi</v>
      </c>
      <c r="F33" s="227" t="str">
        <f>+'KIT SBU'!F8</f>
        <v>DM (Setara)</v>
      </c>
      <c r="G33" s="227" t="str">
        <f>+'KIT SBU'!D8</f>
        <v>8106332Z</v>
      </c>
      <c r="H33" s="227" t="str">
        <f>+'KIT SBU'!A8</f>
        <v xml:space="preserve"> Reviewer 1</v>
      </c>
      <c r="I33" s="227" t="s">
        <v>1622</v>
      </c>
      <c r="J33" s="227" t="str">
        <f>+'KIT SBU'!E8</f>
        <v>rosyidnurdinfauzi@gmail.com / rosyid.nurdin@pln.co.id</v>
      </c>
      <c r="M33" s="227">
        <f>COUNTIFS($C$3:C33,C33,$I$3:I33,I33)</f>
        <v>3</v>
      </c>
      <c r="N33" s="227" t="str">
        <f t="array" ref="N33">IFERROR(INDEX($C$3:$C$477,SMALL(IF($D$3:$D$477=1,ROW($C$3:$C$477)-MIN(ROW($C$3:$C$477))+1),ROWS($N$3:N33))),"")</f>
        <v>UIP Nusa Tenggara</v>
      </c>
    </row>
    <row r="34" spans="1:14" s="227" customFormat="1">
      <c r="A34" s="10">
        <f t="shared" si="0"/>
        <v>32</v>
      </c>
      <c r="B34" s="229" t="s">
        <v>1621</v>
      </c>
      <c r="C34" s="227" t="s">
        <v>1609</v>
      </c>
      <c r="D34" s="227">
        <f>COUNTIF($C$3:C34,C34)</f>
        <v>4</v>
      </c>
      <c r="E34" s="227" t="str">
        <f>+'KIT SBU'!C9</f>
        <v>Teuku Khaldun</v>
      </c>
      <c r="F34" s="227" t="str">
        <f>+'KIT SBU'!F9</f>
        <v>Manajer (Setara)</v>
      </c>
      <c r="G34" s="227" t="str">
        <f>+'KIT SBU'!D9</f>
        <v>6894021R</v>
      </c>
      <c r="H34" s="227" t="str">
        <f>+'KIT SBU'!A9</f>
        <v xml:space="preserve"> Reviewer 2</v>
      </c>
      <c r="I34" s="227" t="s">
        <v>1622</v>
      </c>
      <c r="J34" s="227" t="str">
        <f>+'KIT SBU'!E9</f>
        <v>teuku.khaldun@gmail.com / teuku.khaldun@pln.co.id</v>
      </c>
      <c r="M34" s="227">
        <f>COUNTIFS($C$3:C34,C34,$I$3:I34,I34)</f>
        <v>4</v>
      </c>
      <c r="N34" s="227" t="str">
        <f t="array" ref="N34">IFERROR(INDEX($C$3:$C$477,SMALL(IF($D$3:$D$477=1,ROW($C$3:$C$477)-MIN(ROW($C$3:$C$477))+1),ROWS($N$3:N34))),"")</f>
        <v>Distribusi Jawa Timur</v>
      </c>
    </row>
    <row r="35" spans="1:14" s="227" customFormat="1">
      <c r="A35" s="10">
        <f t="shared" si="0"/>
        <v>33</v>
      </c>
      <c r="B35" s="229" t="s">
        <v>1621</v>
      </c>
      <c r="C35" s="227" t="s">
        <v>1609</v>
      </c>
      <c r="D35" s="227">
        <f>COUNTIF($C$3:C35,C35)</f>
        <v>5</v>
      </c>
      <c r="E35" s="227" t="e">
        <f>+'KIT SBU'!#REF!</f>
        <v>#REF!</v>
      </c>
      <c r="F35" s="227" t="e">
        <f>+'KIT SBU'!#REF!</f>
        <v>#REF!</v>
      </c>
      <c r="G35" s="227" t="e">
        <f>+'KIT SBU'!#REF!</f>
        <v>#REF!</v>
      </c>
      <c r="H35" s="227" t="e">
        <f>+'KIT SBU'!#REF!</f>
        <v>#REF!</v>
      </c>
      <c r="I35" s="227" t="s">
        <v>1623</v>
      </c>
      <c r="J35" s="227" t="e">
        <f>+'KIT SBU'!#REF!</f>
        <v>#REF!</v>
      </c>
      <c r="M35" s="227">
        <f>COUNTIFS($C$3:C35,C35,$I$3:I35,I35)</f>
        <v>1</v>
      </c>
      <c r="N35" s="227" t="str">
        <f t="array" ref="N35">IFERROR(INDEX($C$3:$C$477,SMALL(IF($D$3:$D$477=1,ROW($C$3:$C$477)-MIN(ROW($C$3:$C$477))+1),ROWS($N$3:N35))),"")</f>
        <v>Distribusi Bali</v>
      </c>
    </row>
    <row r="36" spans="1:14" s="227" customFormat="1">
      <c r="A36" s="10">
        <f t="shared" si="0"/>
        <v>34</v>
      </c>
      <c r="B36" s="229" t="s">
        <v>1621</v>
      </c>
      <c r="C36" s="227" t="s">
        <v>1609</v>
      </c>
      <c r="D36" s="227">
        <f>COUNTIF($C$3:C36,C36)</f>
        <v>6</v>
      </c>
      <c r="E36" s="227" t="str">
        <f>+'KIT SBU'!C15</f>
        <v>Doris Frida A. Ambarita</v>
      </c>
      <c r="F36" s="227" t="str">
        <f>+'KIT SBU'!F15</f>
        <v>DM (Setara)</v>
      </c>
      <c r="G36" s="227">
        <f>+'KIT SBU'!D15</f>
        <v>0</v>
      </c>
      <c r="H36" s="227" t="str">
        <f>+'KIT SBU'!A15</f>
        <v xml:space="preserve"> Reviewer 1</v>
      </c>
      <c r="I36" s="227" t="s">
        <v>1623</v>
      </c>
      <c r="J36" s="227" t="str">
        <f>+'KIT SBU'!E15</f>
        <v>doris.frida@pln.co.id</v>
      </c>
      <c r="M36" s="227">
        <f>COUNTIFS($C$3:C36,C36,$I$3:I36,I36)</f>
        <v>2</v>
      </c>
      <c r="N36" s="227" t="str">
        <f t="array" ref="N36">IFERROR(INDEX($C$3:$C$477,SMALL(IF($D$3:$D$477=1,ROW($C$3:$C$477)-MIN(ROW($C$3:$C$477))+1),ROWS($N$3:N36))),"")</f>
        <v>Transmisi Jawa Bagian Timur dan Bali</v>
      </c>
    </row>
    <row r="37" spans="1:14" s="227" customFormat="1">
      <c r="A37" s="10">
        <f t="shared" si="0"/>
        <v>35</v>
      </c>
      <c r="B37" s="229" t="s">
        <v>1621</v>
      </c>
      <c r="C37" s="227" t="s">
        <v>1609</v>
      </c>
      <c r="D37" s="227">
        <f>COUNTIF($C$3:C37,C37)</f>
        <v>7</v>
      </c>
      <c r="E37" s="227" t="str">
        <f>+'KIT SBU'!C16</f>
        <v>Yora</v>
      </c>
      <c r="F37" s="227" t="str">
        <f>+'KIT SBU'!F16</f>
        <v>Manajer (Setara)</v>
      </c>
      <c r="G37" s="227" t="str">
        <f>+'KIT SBU'!D16</f>
        <v>6894011E</v>
      </c>
      <c r="H37" s="227" t="str">
        <f>+'KIT SBU'!A16</f>
        <v xml:space="preserve"> Reviewer 1</v>
      </c>
      <c r="I37" s="227" t="s">
        <v>1623</v>
      </c>
      <c r="J37" s="227" t="str">
        <f>+'KIT SBU'!E16</f>
        <v>yora23@yahoo.co.id / yora68@pln.co.id</v>
      </c>
      <c r="M37" s="227">
        <f>COUNTIFS($C$3:C37,C37,$I$3:I37,I37)</f>
        <v>3</v>
      </c>
      <c r="N37" s="227" t="str">
        <f t="array" ref="N37">IFERROR(INDEX($C$3:$C$477,SMALL(IF($D$3:$D$477=1,ROW($C$3:$C$477)-MIN(ROW($C$3:$C$477))+1),ROWS($N$3:N37))),"")</f>
        <v>Nusa Tenggara Barat</v>
      </c>
    </row>
    <row r="38" spans="1:14">
      <c r="A38" s="10">
        <f t="shared" si="0"/>
        <v>36</v>
      </c>
      <c r="B38" s="229" t="s">
        <v>1621</v>
      </c>
      <c r="C38" s="227" t="s">
        <v>1610</v>
      </c>
      <c r="D38" s="227">
        <f>COUNTIF($C$3:C38,C38)</f>
        <v>1</v>
      </c>
      <c r="E38" t="str">
        <f>+'KIT SBS'!B3</f>
        <v>M.Kamil Ansory</v>
      </c>
      <c r="F38" t="str">
        <f>+'KIT SBS'!E3</f>
        <v>AE REN &amp; EVAL OP KITS</v>
      </c>
      <c r="G38" s="227" t="str">
        <f>+'KIT SBS'!C3</f>
        <v>8510096Z</v>
      </c>
      <c r="H38" t="str">
        <f>+'KIT SBS'!A3</f>
        <v>Kontributor 1</v>
      </c>
      <c r="I38" s="227" t="s">
        <v>1622</v>
      </c>
      <c r="J38" t="str">
        <f>+'KIT SBS'!D3</f>
        <v>kamil.ansory@pln.co.id</v>
      </c>
      <c r="M38" s="227">
        <f>COUNTIFS($C$3:C38,C38,$I$3:I38,I38)</f>
        <v>1</v>
      </c>
      <c r="N38" s="227" t="str">
        <f t="array" ref="N38">IFERROR(INDEX($C$3:$C$477,SMALL(IF($D$3:$D$477=1,ROW($C$3:$C$477)-MIN(ROW($C$3:$C$477))+1),ROWS($N$3:N38))),"")</f>
        <v>Nusa Tenggara Timur</v>
      </c>
    </row>
    <row r="39" spans="1:14" s="227" customFormat="1">
      <c r="A39" s="10">
        <f t="shared" si="0"/>
        <v>37</v>
      </c>
      <c r="B39" s="229" t="s">
        <v>1621</v>
      </c>
      <c r="C39" s="227" t="s">
        <v>1610</v>
      </c>
      <c r="D39" s="227">
        <f>COUNTIF($C$3:C39,C39)</f>
        <v>2</v>
      </c>
      <c r="E39" s="227" t="str">
        <f>+'KIT SBS'!B4</f>
        <v>AA Sri Cristianti</v>
      </c>
      <c r="F39" s="227" t="str">
        <f>+'KIT SBS'!E4</f>
        <v>AE REN &amp; EVAL LOLA ASET</v>
      </c>
      <c r="G39" s="227" t="str">
        <f>+'KIT SBS'!C4</f>
        <v>8207218Z</v>
      </c>
      <c r="H39" s="227" t="str">
        <f>+'KIT SBS'!A4</f>
        <v>Kontributor 2</v>
      </c>
      <c r="I39" s="227" t="s">
        <v>1622</v>
      </c>
      <c r="J39" s="227" t="str">
        <f>+'KIT SBS'!D4</f>
        <v>cristianti@pln.co.id</v>
      </c>
      <c r="M39" s="227">
        <f>COUNTIFS($C$3:C39,C39,$I$3:I39,I39)</f>
        <v>2</v>
      </c>
      <c r="N39" s="227" t="str">
        <f t="array" ref="N39">IFERROR(INDEX($C$3:$C$477,SMALL(IF($D$3:$D$477=1,ROW($C$3:$C$477)-MIN(ROW($C$3:$C$477))+1),ROWS($N$3:N39))),"")</f>
        <v>Pembangkitan Jawa Bagian Timur</v>
      </c>
    </row>
    <row r="40" spans="1:14" s="227" customFormat="1">
      <c r="A40" s="10">
        <f t="shared" si="0"/>
        <v>38</v>
      </c>
      <c r="B40" s="229" t="s">
        <v>1621</v>
      </c>
      <c r="C40" s="227" t="s">
        <v>1610</v>
      </c>
      <c r="D40" s="227">
        <f>COUNTIF($C$3:C40,C40)</f>
        <v>3</v>
      </c>
      <c r="E40" s="227" t="str">
        <f>+'KIT SBS'!B5</f>
        <v>Zulfan Idris Kaban</v>
      </c>
      <c r="F40" s="227" t="str">
        <f>+'KIT SBS'!E5</f>
        <v>DM RENEVKIN</v>
      </c>
      <c r="G40" s="227" t="str">
        <f>+'KIT SBS'!C5</f>
        <v>7806005Z</v>
      </c>
      <c r="H40" s="227" t="str">
        <f>+'KIT SBS'!A5</f>
        <v>Reviewer 1</v>
      </c>
      <c r="I40" s="227" t="s">
        <v>1622</v>
      </c>
      <c r="J40" s="227" t="str">
        <f>+'KIT SBS'!D5</f>
        <v>zulfan.idris@pln.co.id</v>
      </c>
      <c r="M40" s="227">
        <f>COUNTIFS($C$3:C40,C40,$I$3:I40,I40)</f>
        <v>3</v>
      </c>
      <c r="N40" s="227" t="str">
        <f t="array" ref="N40">IFERROR(INDEX($C$3:$C$477,SMALL(IF($D$3:$D$477=1,ROW($C$3:$C$477)-MIN(ROW($C$3:$C$477))+1),ROWS($N$3:N40))),"")</f>
        <v>UIP Kalimantan Bagian Barat</v>
      </c>
    </row>
    <row r="41" spans="1:14" s="227" customFormat="1">
      <c r="A41" s="10">
        <f t="shared" si="0"/>
        <v>39</v>
      </c>
      <c r="B41" s="229" t="s">
        <v>1621</v>
      </c>
      <c r="C41" s="227" t="s">
        <v>1610</v>
      </c>
      <c r="D41" s="227">
        <f>COUNTIF($C$3:C41,C41)</f>
        <v>4</v>
      </c>
      <c r="E41" s="227" t="str">
        <f>+'KIT SBS'!B6</f>
        <v>Budi Widi Asmoro</v>
      </c>
      <c r="F41" s="227" t="str">
        <f>+'KIT SBS'!E6</f>
        <v>MANREN</v>
      </c>
      <c r="G41" s="227" t="str">
        <f>+'KIT SBS'!C6</f>
        <v>6994003F</v>
      </c>
      <c r="H41" s="227" t="str">
        <f>+'KIT SBS'!A6</f>
        <v>Reviewer 2</v>
      </c>
      <c r="I41" s="227" t="s">
        <v>1622</v>
      </c>
      <c r="J41" s="227" t="str">
        <f>+'KIT SBS'!D6</f>
        <v>budi.asmoro@pln.co.id</v>
      </c>
      <c r="M41" s="227">
        <f>COUNTIFS($C$3:C41,C41,$I$3:I41,I41)</f>
        <v>4</v>
      </c>
      <c r="N41" s="227" t="str">
        <f t="array" ref="N41">IFERROR(INDEX($C$3:$C$477,SMALL(IF($D$3:$D$477=1,ROW($C$3:$C$477)-MIN(ROW($C$3:$C$477))+1),ROWS($N$3:N41))),"")</f>
        <v>UIP Kalimantan Bagian Tengah</v>
      </c>
    </row>
    <row r="42" spans="1:14" s="227" customFormat="1">
      <c r="A42" s="10">
        <f t="shared" si="0"/>
        <v>40</v>
      </c>
      <c r="B42" s="229" t="s">
        <v>1621</v>
      </c>
      <c r="C42" s="227" t="s">
        <v>1610</v>
      </c>
      <c r="D42" s="227">
        <f>COUNTIF($C$3:C42,C42)</f>
        <v>5</v>
      </c>
      <c r="E42" s="227" t="str">
        <f>+'KIT SBS'!B10</f>
        <v>Prayudha Nugraha SBU</v>
      </c>
      <c r="F42" s="227" t="str">
        <f>+'KIT SBS'!E10</f>
        <v>SPV Pengendalian Anggaran</v>
      </c>
      <c r="G42" s="227" t="str">
        <f>+'KIT SBS'!C10</f>
        <v>8408374Z</v>
      </c>
      <c r="H42" s="227" t="str">
        <f>+'KIT SBS'!A10</f>
        <v>Kontributor 1</v>
      </c>
      <c r="I42" s="227" t="s">
        <v>1623</v>
      </c>
      <c r="J42" s="227" t="str">
        <f>+'KIT SBS'!D10</f>
        <v>yudha.nugrah@pln.co.id</v>
      </c>
      <c r="M42" s="227">
        <f>COUNTIFS($C$3:C42,C42,$I$3:I42,I42)</f>
        <v>1</v>
      </c>
      <c r="N42" s="227" t="str">
        <f t="array" ref="N42">IFERROR(INDEX($C$3:$C$477,SMALL(IF($D$3:$D$477=1,ROW($C$3:$C$477)-MIN(ROW($C$3:$C$477))+1),ROWS($N$3:N42))),"")</f>
        <v>UIP Kalimantan Bagian Timur</v>
      </c>
    </row>
    <row r="43" spans="1:14" s="227" customFormat="1">
      <c r="A43" s="10">
        <f t="shared" si="0"/>
        <v>41</v>
      </c>
      <c r="B43" s="229" t="s">
        <v>1621</v>
      </c>
      <c r="C43" s="227" t="s">
        <v>1610</v>
      </c>
      <c r="D43" s="227">
        <f>COUNTIF($C$3:C43,C43)</f>
        <v>6</v>
      </c>
      <c r="E43" s="227" t="str">
        <f>+'KIT SBS'!B11</f>
        <v>Budi Harsono</v>
      </c>
      <c r="F43" s="227" t="str">
        <f>+'KIT SBS'!E11</f>
        <v>PLT DM Anggaran &amp; Keuangan</v>
      </c>
      <c r="G43" s="227" t="str">
        <f>+'KIT SBS'!C11</f>
        <v>7093531B</v>
      </c>
      <c r="H43" s="227" t="str">
        <f>+'KIT SBS'!A11</f>
        <v>Reviewer 1</v>
      </c>
      <c r="I43" s="227" t="s">
        <v>1623</v>
      </c>
      <c r="J43" s="227" t="str">
        <f>+'KIT SBS'!D11</f>
        <v>b.harsono@pln.co.id</v>
      </c>
      <c r="M43" s="227">
        <f>COUNTIFS($C$3:C43,C43,$I$3:I43,I43)</f>
        <v>2</v>
      </c>
      <c r="N43" s="227" t="str">
        <f t="array" ref="N43">IFERROR(INDEX($C$3:$C$477,SMALL(IF($D$3:$D$477=1,ROW($C$3:$C$477)-MIN(ROW($C$3:$C$477))+1),ROWS($N$3:N43))),"")</f>
        <v>Kalimantan Barat</v>
      </c>
    </row>
    <row r="44" spans="1:14" s="227" customFormat="1">
      <c r="A44" s="10">
        <f t="shared" si="0"/>
        <v>42</v>
      </c>
      <c r="B44" s="229" t="s">
        <v>1621</v>
      </c>
      <c r="C44" s="227" t="s">
        <v>1610</v>
      </c>
      <c r="D44" s="227">
        <f>COUNTIF($C$3:C44,C44)</f>
        <v>7</v>
      </c>
      <c r="E44" s="227" t="str">
        <f>+'KIT SBS'!B12</f>
        <v>Rizal Sirait</v>
      </c>
      <c r="F44" s="227" t="str">
        <f>+'KIT SBS'!E12</f>
        <v>Mankeu</v>
      </c>
      <c r="G44" s="227" t="str">
        <f>+'KIT SBS'!C12</f>
        <v>6894004Z</v>
      </c>
      <c r="H44" s="227" t="str">
        <f>+'KIT SBS'!A12</f>
        <v>Reviewer 2</v>
      </c>
      <c r="I44" s="227" t="s">
        <v>1623</v>
      </c>
      <c r="J44" s="227" t="str">
        <f>+'KIT SBS'!D12</f>
        <v>rizal.sr@pln.co.id</v>
      </c>
      <c r="M44" s="227">
        <f>COUNTIFS($C$3:C44,C44,$I$3:I44,I44)</f>
        <v>3</v>
      </c>
      <c r="N44" s="227" t="str">
        <f t="array" ref="N44">IFERROR(INDEX($C$3:$C$477,SMALL(IF($D$3:$D$477=1,ROW($C$3:$C$477)-MIN(ROW($C$3:$C$477))+1),ROWS($N$3:N44))),"")</f>
        <v>Kalimantan Selatan dan Kalimantan Tengah</v>
      </c>
    </row>
    <row r="45" spans="1:14">
      <c r="A45" s="10">
        <f t="shared" si="0"/>
        <v>43</v>
      </c>
      <c r="B45" s="229" t="s">
        <v>1621</v>
      </c>
      <c r="C45" t="s">
        <v>1611</v>
      </c>
      <c r="D45" s="227">
        <f>COUNTIF($C$3:C45,C45)</f>
        <v>1</v>
      </c>
      <c r="E45" t="str">
        <f>+P3BS!B4</f>
        <v>JULIA</v>
      </c>
      <c r="F45" t="str">
        <f>+P3BS!E4</f>
        <v>JA RENCANA KERJA PERUSAHAAN</v>
      </c>
      <c r="G45" s="227" t="str">
        <f>+P3BS!C4</f>
        <v>89111940Z</v>
      </c>
      <c r="H45" t="str">
        <f>+P3BS!A4</f>
        <v>Kontributor 1</v>
      </c>
      <c r="I45" s="227" t="s">
        <v>1622</v>
      </c>
      <c r="J45" t="str">
        <f>+P3BS!D4</f>
        <v>julia2@pln.co.id
juliachen89@hotmail.com</v>
      </c>
      <c r="M45" s="227">
        <f>COUNTIFS($C$3:C45,C45,$I$3:I45,I45)</f>
        <v>1</v>
      </c>
      <c r="N45" s="227" t="str">
        <f t="array" ref="N45">IFERROR(INDEX($C$3:$C$477,SMALL(IF($D$3:$D$477=1,ROW($C$3:$C$477)-MIN(ROW($C$3:$C$477))+1),ROWS($N$3:N45))),"")</f>
        <v>Kalimantan Timur dan Kalimantan Utara</v>
      </c>
    </row>
    <row r="46" spans="1:14" s="227" customFormat="1">
      <c r="A46" s="10">
        <f t="shared" si="0"/>
        <v>44</v>
      </c>
      <c r="B46" s="229" t="s">
        <v>1621</v>
      </c>
      <c r="C46" s="227" t="s">
        <v>1611</v>
      </c>
      <c r="D46" s="227">
        <f>COUNTIF($C$3:C46,C46)</f>
        <v>2</v>
      </c>
      <c r="E46" s="227" t="str">
        <f>+P3BS!B5</f>
        <v>SITI NURFIANTI</v>
      </c>
      <c r="F46" s="227" t="str">
        <f>+P3BS!E5</f>
        <v>AS RENCANA KERJA PERUSAHAAN</v>
      </c>
      <c r="G46" s="227" t="str">
        <f>+P3BS!C5</f>
        <v>8711602Z</v>
      </c>
      <c r="H46" s="227" t="str">
        <f>+P3BS!A5</f>
        <v>Kontributor 2</v>
      </c>
      <c r="I46" s="227" t="s">
        <v>1622</v>
      </c>
      <c r="J46" s="227" t="str">
        <f>+P3BS!D5</f>
        <v>siti.nurfianti@pln.co.id
siti.nurfianti@gmail.com</v>
      </c>
      <c r="M46" s="227">
        <f>COUNTIFS($C$3:C46,C46,$I$3:I46,I46)</f>
        <v>2</v>
      </c>
      <c r="N46" s="227" t="str">
        <f t="array" ref="N46">IFERROR(INDEX($C$3:$C$477,SMALL(IF($D$3:$D$477=1,ROW($C$3:$C$477)-MIN(ROW($C$3:$C$477))+1),ROWS($N$3:N46))),"")</f>
        <v>UIP Sulawesi Bagian Utara</v>
      </c>
    </row>
    <row r="47" spans="1:14" s="227" customFormat="1">
      <c r="A47" s="10">
        <f t="shared" si="0"/>
        <v>45</v>
      </c>
      <c r="B47" s="229" t="s">
        <v>1621</v>
      </c>
      <c r="C47" s="227" t="s">
        <v>1611</v>
      </c>
      <c r="D47" s="227">
        <f>COUNTIF($C$3:C47,C47)</f>
        <v>3</v>
      </c>
      <c r="E47" s="227" t="str">
        <f>+P3BS!B6</f>
        <v>ABDUL CHOTIB</v>
      </c>
      <c r="F47" s="227" t="str">
        <f>+P3BS!E6</f>
        <v>DM PERENCANAAN PERUSAHAAN</v>
      </c>
      <c r="G47" s="227" t="str">
        <f>+P3BS!C6</f>
        <v>7194091A</v>
      </c>
      <c r="H47" s="227" t="str">
        <f>+P3BS!A6</f>
        <v>Reviewer 1</v>
      </c>
      <c r="I47" s="227" t="s">
        <v>1622</v>
      </c>
      <c r="J47" s="227" t="str">
        <f>+P3BS!D6</f>
        <v>abdul.chotib@pln.co.id
aachotib@yahoo.co.id</v>
      </c>
      <c r="M47" s="227">
        <f>COUNTIFS($C$3:C47,C47,$I$3:I47,I47)</f>
        <v>3</v>
      </c>
      <c r="N47" s="227" t="str">
        <f t="array" ref="N47">IFERROR(INDEX($C$3:$C$477,SMALL(IF($D$3:$D$477=1,ROW($C$3:$C$477)-MIN(ROW($C$3:$C$477))+1),ROWS($N$3:N47))),"")</f>
        <v>UIP Sulawesi Bagian Selatan</v>
      </c>
    </row>
    <row r="48" spans="1:14" s="227" customFormat="1">
      <c r="A48" s="10">
        <f t="shared" si="0"/>
        <v>46</v>
      </c>
      <c r="B48" s="229" t="s">
        <v>1621</v>
      </c>
      <c r="C48" s="227" t="s">
        <v>1611</v>
      </c>
      <c r="D48" s="227">
        <f>COUNTIF($C$3:C48,C48)</f>
        <v>4</v>
      </c>
      <c r="E48" s="227" t="str">
        <f>+P3BS!B7</f>
        <v>ERWIN MIRZA</v>
      </c>
      <c r="F48" s="227" t="str">
        <f>+P3BS!E7</f>
        <v>MANAJER PERENCANAAN</v>
      </c>
      <c r="G48" s="227" t="str">
        <f>+P3BS!C7</f>
        <v>6794348K3</v>
      </c>
      <c r="H48" s="227" t="str">
        <f>+P3BS!A7</f>
        <v>Reviewer 2</v>
      </c>
      <c r="I48" s="227" t="s">
        <v>1622</v>
      </c>
      <c r="J48" s="227" t="str">
        <f>+P3BS!D7</f>
        <v>erwinmirza@pln.co.id
erwinmirza67@gmail.com</v>
      </c>
      <c r="M48" s="227">
        <f>COUNTIFS($C$3:C48,C48,$I$3:I48,I48)</f>
        <v>4</v>
      </c>
      <c r="N48" s="227" t="str">
        <f t="array" ref="N48">IFERROR(INDEX($C$3:$C$477,SMALL(IF($D$3:$D$477=1,ROW($C$3:$C$477)-MIN(ROW($C$3:$C$477))+1),ROWS($N$3:N48))),"")</f>
        <v>Sulawesi Utara, Tengah dan Gorontalo</v>
      </c>
    </row>
    <row r="49" spans="1:14" s="227" customFormat="1">
      <c r="A49" s="10">
        <f t="shared" si="0"/>
        <v>47</v>
      </c>
      <c r="B49" s="229" t="s">
        <v>1621</v>
      </c>
      <c r="C49" s="227" t="s">
        <v>1611</v>
      </c>
      <c r="D49" s="227">
        <f>COUNTIF($C$3:C49,C49)</f>
        <v>5</v>
      </c>
      <c r="E49" s="227" t="str">
        <f>+P3BS!B13</f>
        <v>BERKAT LAKSANA</v>
      </c>
      <c r="F49" s="227" t="str">
        <f>+P3BS!E13</f>
        <v>AA RENCANA ANGGARAN</v>
      </c>
      <c r="G49" s="227" t="str">
        <f>+P3BS!C13</f>
        <v>87111006Z</v>
      </c>
      <c r="H49" s="227" t="str">
        <f>+P3BS!A13</f>
        <v>Kontributor 1</v>
      </c>
      <c r="I49" s="227" t="s">
        <v>1623</v>
      </c>
      <c r="J49" s="227" t="str">
        <f>+P3BS!D13</f>
        <v>berkat.laksana@pln.co.id
berkatlaksanaa@gmail.com</v>
      </c>
      <c r="M49" s="227">
        <f>COUNTIFS($C$3:C49,C49,$I$3:I49,I49)</f>
        <v>1</v>
      </c>
      <c r="N49" s="227" t="str">
        <f t="array" ref="N49">IFERROR(INDEX($C$3:$C$477,SMALL(IF($D$3:$D$477=1,ROW($C$3:$C$477)-MIN(ROW($C$3:$C$477))+1),ROWS($N$3:N49))),"")</f>
        <v>Sulawesi Selatan, Tenggara dan Barat</v>
      </c>
    </row>
    <row r="50" spans="1:14" s="227" customFormat="1">
      <c r="A50" s="10">
        <f t="shared" si="0"/>
        <v>48</v>
      </c>
      <c r="B50" s="229" t="s">
        <v>1621</v>
      </c>
      <c r="C50" s="227" t="s">
        <v>1611</v>
      </c>
      <c r="D50" s="227">
        <f>COUNTIF($C$3:C50,C50)</f>
        <v>6</v>
      </c>
      <c r="E50" s="227" t="str">
        <f>+P3BS!B15</f>
        <v>M. RIDWAN</v>
      </c>
      <c r="F50" s="227" t="str">
        <f>+P3BS!E15</f>
        <v>DM ANGGARAN</v>
      </c>
      <c r="G50" s="227">
        <f>+P3BS!C15</f>
        <v>0</v>
      </c>
      <c r="H50" s="227" t="str">
        <f>+P3BS!A15</f>
        <v>Reviewer 1</v>
      </c>
      <c r="I50" s="227" t="s">
        <v>1623</v>
      </c>
      <c r="J50" s="227" t="str">
        <f>+P3BS!D15</f>
        <v>m.ridwan78@pln.co.id</v>
      </c>
      <c r="M50" s="227">
        <f>COUNTIFS($C$3:C50,C50,$I$3:I50,I50)</f>
        <v>2</v>
      </c>
      <c r="N50" s="227" t="str">
        <f t="array" ref="N50">IFERROR(INDEX($C$3:$C$477,SMALL(IF($D$3:$D$477=1,ROW($C$3:$C$477)-MIN(ROW($C$3:$C$477))+1),ROWS($N$3:N50))),"")</f>
        <v>UIP Maluku</v>
      </c>
    </row>
    <row r="51" spans="1:14" s="227" customFormat="1">
      <c r="A51" s="10">
        <f t="shared" si="0"/>
        <v>49</v>
      </c>
      <c r="B51" s="229" t="s">
        <v>1621</v>
      </c>
      <c r="C51" s="227" t="s">
        <v>1611</v>
      </c>
      <c r="D51" s="227">
        <f>COUNTIF($C$3:C51,C51)</f>
        <v>7</v>
      </c>
      <c r="E51" s="227" t="str">
        <f>+P3BS!B16</f>
        <v>ISRAL</v>
      </c>
      <c r="F51" s="227" t="str">
        <f>+P3BS!E16</f>
        <v>MANAJER KEUANGAN</v>
      </c>
      <c r="G51" s="227" t="str">
        <f>+P3BS!C16</f>
        <v>6894027D</v>
      </c>
      <c r="H51" s="227" t="str">
        <f>+P3BS!A16</f>
        <v>Reviewer 2</v>
      </c>
      <c r="I51" s="227" t="s">
        <v>1623</v>
      </c>
      <c r="J51" s="227" t="str">
        <f>+P3BS!D16</f>
        <v>isral@pln.co.id
isral.kharlis@yahoo.com</v>
      </c>
      <c r="M51" s="227">
        <f>COUNTIFS($C$3:C51,C51,$I$3:I51,I51)</f>
        <v>3</v>
      </c>
      <c r="N51" s="227" t="str">
        <f t="array" ref="N51">IFERROR(INDEX($C$3:$C$477,SMALL(IF($D$3:$D$477=1,ROW($C$3:$C$477)-MIN(ROW($C$3:$C$477))+1),ROWS($N$3:N51))),"")</f>
        <v>UIP Papua</v>
      </c>
    </row>
    <row r="52" spans="1:14">
      <c r="A52" s="10">
        <f t="shared" si="0"/>
        <v>50</v>
      </c>
      <c r="B52" s="229" t="s">
        <v>1621</v>
      </c>
      <c r="C52" t="s">
        <v>1612</v>
      </c>
      <c r="D52" s="227">
        <f>COUNTIF($C$3:C52,C52)</f>
        <v>1</v>
      </c>
      <c r="E52" t="e">
        <f>+#REF!</f>
        <v>#REF!</v>
      </c>
      <c r="F52" t="e">
        <f>+#REF!</f>
        <v>#REF!</v>
      </c>
      <c r="G52" s="227" t="e">
        <f>+#REF!</f>
        <v>#REF!</v>
      </c>
      <c r="H52" t="e">
        <f>+#REF!</f>
        <v>#REF!</v>
      </c>
      <c r="I52" s="227" t="s">
        <v>1622</v>
      </c>
      <c r="J52" t="e">
        <f>+#REF!</f>
        <v>#REF!</v>
      </c>
      <c r="M52" s="227">
        <f>COUNTIFS($C$3:C52,C52,$I$3:I52,I52)</f>
        <v>1</v>
      </c>
      <c r="N52" s="227" t="str">
        <f t="array" ref="N52">IFERROR(INDEX($C$3:$C$477,SMALL(IF($D$3:$D$477=1,ROW($C$3:$C$477)-MIN(ROW($C$3:$C$477))+1),ROWS($N$3:N52))),"")</f>
        <v>Maluku</v>
      </c>
    </row>
    <row r="53" spans="1:14" s="227" customFormat="1">
      <c r="A53" s="10">
        <f t="shared" si="0"/>
        <v>51</v>
      </c>
      <c r="B53" s="229" t="s">
        <v>1621</v>
      </c>
      <c r="C53" s="227" t="s">
        <v>1612</v>
      </c>
      <c r="D53" s="227">
        <f>COUNTIF($C$3:C53,C53)</f>
        <v>2</v>
      </c>
      <c r="E53" s="227" t="e">
        <f>+#REF!</f>
        <v>#REF!</v>
      </c>
      <c r="F53" s="227" t="e">
        <f>+#REF!</f>
        <v>#REF!</v>
      </c>
      <c r="G53" s="227" t="e">
        <f>+#REF!</f>
        <v>#REF!</v>
      </c>
      <c r="H53" s="227" t="e">
        <f>+#REF!</f>
        <v>#REF!</v>
      </c>
      <c r="I53" s="227" t="s">
        <v>1622</v>
      </c>
      <c r="J53" s="227" t="e">
        <f>+#REF!</f>
        <v>#REF!</v>
      </c>
      <c r="M53" s="227">
        <f>COUNTIFS($C$3:C53,C53,$I$3:I53,I53)</f>
        <v>2</v>
      </c>
      <c r="N53" s="227" t="str">
        <f t="array" ref="N53">IFERROR(INDEX($C$3:$C$477,SMALL(IF($D$3:$D$477=1,ROW($C$3:$C$477)-MIN(ROW($C$3:$C$477))+1),ROWS($N$3:N53))),"")</f>
        <v>Papua dan Papua Barat</v>
      </c>
    </row>
    <row r="54" spans="1:14" s="227" customFormat="1">
      <c r="A54" s="10">
        <f t="shared" si="0"/>
        <v>52</v>
      </c>
      <c r="B54" s="229" t="s">
        <v>1621</v>
      </c>
      <c r="C54" s="227" t="s">
        <v>1612</v>
      </c>
      <c r="D54" s="227">
        <f>COUNTIF($C$3:C54,C54)</f>
        <v>3</v>
      </c>
      <c r="E54" s="227" t="e">
        <f>+#REF!</f>
        <v>#REF!</v>
      </c>
      <c r="F54" s="227" t="e">
        <f>+#REF!</f>
        <v>#REF!</v>
      </c>
      <c r="G54" s="227" t="e">
        <f>+#REF!</f>
        <v>#REF!</v>
      </c>
      <c r="H54" s="227" t="e">
        <f>+#REF!</f>
        <v>#REF!</v>
      </c>
      <c r="I54" s="227" t="s">
        <v>1622</v>
      </c>
      <c r="J54" s="227" t="e">
        <f>+#REF!</f>
        <v>#REF!</v>
      </c>
      <c r="M54" s="227">
        <f>COUNTIFS($C$3:C54,C54,$I$3:I54,I54)</f>
        <v>3</v>
      </c>
      <c r="N54" s="227" t="str">
        <f t="array" ref="N54">IFERROR(INDEX($C$3:$C$477,SMALL(IF($D$3:$D$477=1,ROW($C$3:$C$477)-MIN(ROW($C$3:$C$477))+1),ROWS($N$3:N54))),"")</f>
        <v>Pusdiklat</v>
      </c>
    </row>
    <row r="55" spans="1:14" s="227" customFormat="1">
      <c r="A55" s="10">
        <f t="shared" si="0"/>
        <v>53</v>
      </c>
      <c r="B55" s="229" t="s">
        <v>1621</v>
      </c>
      <c r="C55" s="227" t="s">
        <v>1612</v>
      </c>
      <c r="D55" s="227">
        <f>COUNTIF($C$3:C55,C55)</f>
        <v>4</v>
      </c>
      <c r="E55" s="227" t="e">
        <f>+#REF!</f>
        <v>#REF!</v>
      </c>
      <c r="F55" s="227" t="e">
        <f>+#REF!</f>
        <v>#REF!</v>
      </c>
      <c r="G55" s="227" t="e">
        <f>+#REF!</f>
        <v>#REF!</v>
      </c>
      <c r="H55" s="227" t="e">
        <f>+#REF!</f>
        <v>#REF!</v>
      </c>
      <c r="I55" s="227" t="s">
        <v>1622</v>
      </c>
      <c r="J55" s="227" t="e">
        <f>+#REF!</f>
        <v>#REF!</v>
      </c>
      <c r="M55" s="227">
        <f>COUNTIFS($C$3:C55,C55,$I$3:I55,I55)</f>
        <v>4</v>
      </c>
      <c r="N55" s="227" t="str">
        <f t="array" ref="N55">IFERROR(INDEX($C$3:$C$477,SMALL(IF($D$3:$D$477=1,ROW($C$3:$C$477)-MIN(ROW($C$3:$C$477))+1),ROWS($N$3:N55))),"")</f>
        <v>Pusertif</v>
      </c>
    </row>
    <row r="56" spans="1:14" s="227" customFormat="1">
      <c r="A56" s="10">
        <f t="shared" si="0"/>
        <v>54</v>
      </c>
      <c r="B56" s="229" t="s">
        <v>1621</v>
      </c>
      <c r="C56" s="227" t="s">
        <v>1612</v>
      </c>
      <c r="D56" s="227">
        <f>COUNTIF($C$3:C56,C56)</f>
        <v>5</v>
      </c>
      <c r="E56" s="227" t="e">
        <f>+#REF!</f>
        <v>#REF!</v>
      </c>
      <c r="F56" s="227" t="e">
        <f>+#REF!</f>
        <v>#REF!</v>
      </c>
      <c r="G56" s="227" t="e">
        <f>+#REF!</f>
        <v>#REF!</v>
      </c>
      <c r="H56" s="227" t="e">
        <f>+#REF!</f>
        <v>#REF!</v>
      </c>
      <c r="I56" s="227" t="s">
        <v>1623</v>
      </c>
      <c r="J56" s="227" t="e">
        <f>+#REF!</f>
        <v>#REF!</v>
      </c>
      <c r="M56" s="227">
        <f>COUNTIFS($C$3:C56,C56,$I$3:I56,I56)</f>
        <v>1</v>
      </c>
      <c r="N56" s="227" t="str">
        <f t="array" ref="N56">IFERROR(INDEX($C$3:$C$477,SMALL(IF($D$3:$D$477=1,ROW($C$3:$C$477)-MIN(ROW($C$3:$C$477))+1),ROWS($N$3:N56))),"")</f>
        <v>Puslitbang</v>
      </c>
    </row>
    <row r="57" spans="1:14" s="227" customFormat="1">
      <c r="A57" s="10">
        <f t="shared" si="0"/>
        <v>55</v>
      </c>
      <c r="B57" s="229" t="s">
        <v>1621</v>
      </c>
      <c r="C57" s="227" t="s">
        <v>1612</v>
      </c>
      <c r="D57" s="227">
        <f>COUNTIF($C$3:C57,C57)</f>
        <v>6</v>
      </c>
      <c r="E57" s="227" t="e">
        <f>+#REF!</f>
        <v>#REF!</v>
      </c>
      <c r="F57" s="227" t="e">
        <f>+#REF!</f>
        <v>#REF!</v>
      </c>
      <c r="G57" s="227" t="e">
        <f>+#REF!</f>
        <v>#REF!</v>
      </c>
      <c r="H57" s="227" t="e">
        <f>+#REF!</f>
        <v>#REF!</v>
      </c>
      <c r="I57" s="227" t="s">
        <v>1623</v>
      </c>
      <c r="J57" s="227" t="e">
        <f>+#REF!</f>
        <v>#REF!</v>
      </c>
      <c r="M57" s="227">
        <f>COUNTIFS($C$3:C57,C57,$I$3:I57,I57)</f>
        <v>2</v>
      </c>
      <c r="N57" s="227" t="str">
        <f t="array" ref="N57">IFERROR(INDEX($C$3:$C$477,SMALL(IF($D$3:$D$477=1,ROW($C$3:$C$477)-MIN(ROW($C$3:$C$477))+1),ROWS($N$3:N57))),"")</f>
        <v>Pusenlis</v>
      </c>
    </row>
    <row r="58" spans="1:14" s="227" customFormat="1">
      <c r="A58" s="10">
        <f t="shared" si="0"/>
        <v>56</v>
      </c>
      <c r="B58" s="229" t="s">
        <v>1621</v>
      </c>
      <c r="C58" s="227" t="s">
        <v>1612</v>
      </c>
      <c r="D58" s="227">
        <f>COUNTIF($C$3:C58,C58)</f>
        <v>7</v>
      </c>
      <c r="E58" s="227" t="e">
        <f>+#REF!</f>
        <v>#REF!</v>
      </c>
      <c r="F58" s="227" t="e">
        <f>+#REF!</f>
        <v>#REF!</v>
      </c>
      <c r="G58" s="227" t="e">
        <f>+#REF!</f>
        <v>#REF!</v>
      </c>
      <c r="H58" s="227" t="e">
        <f>+#REF!</f>
        <v>#REF!</v>
      </c>
      <c r="I58" s="227" t="s">
        <v>1623</v>
      </c>
      <c r="J58" s="227" t="e">
        <f>+#REF!</f>
        <v>#REF!</v>
      </c>
      <c r="M58" s="227">
        <f>COUNTIFS($C$3:C58,C58,$I$3:I58,I58)</f>
        <v>3</v>
      </c>
      <c r="N58" s="227" t="str">
        <f t="array" ref="N58">IFERROR(INDEX($C$3:$C$477,SMALL(IF($D$3:$D$477=1,ROW($C$3:$C$477)-MIN(ROW($C$3:$C$477))+1),ROWS($N$3:N58))),"")</f>
        <v>Pusharlis</v>
      </c>
    </row>
    <row r="59" spans="1:14">
      <c r="A59" s="10">
        <f t="shared" si="0"/>
        <v>57</v>
      </c>
      <c r="B59" s="229" t="s">
        <v>1621</v>
      </c>
      <c r="C59" t="s">
        <v>1613</v>
      </c>
      <c r="D59" s="227">
        <f>COUNTIF($C$3:C59,C59)</f>
        <v>1</v>
      </c>
      <c r="E59" t="str">
        <f>+Sumut!B5</f>
        <v>Mohammad Agus Munif Zuhroh</v>
      </c>
      <c r="F59" t="str">
        <f>+Sumut!E5</f>
        <v>STAF RENKO  Untuk-AO</v>
      </c>
      <c r="G59" s="227" t="str">
        <f>+Sumut!C5</f>
        <v>89112370Z</v>
      </c>
      <c r="H59" t="str">
        <f>+Sumut!A5</f>
        <v>KONTRIBUTOR 1</v>
      </c>
      <c r="I59" s="227" t="s">
        <v>1622</v>
      </c>
      <c r="J59" t="str">
        <f>+Sumut!D5</f>
        <v>m.agus.munif@pln.co.id</v>
      </c>
      <c r="M59" s="227">
        <f>COUNTIFS($C$3:C59,C59,$I$3:I59,I59)</f>
        <v>1</v>
      </c>
      <c r="N59" s="227" t="str">
        <f t="array" ref="N59">IFERROR(INDEX($C$3:$C$477,SMALL(IF($D$3:$D$477=1,ROW($C$3:$C$477)-MIN(ROW($C$3:$C$477))+1),ROWS($N$3:N59))),"")</f>
        <v>Pusmankon</v>
      </c>
    </row>
    <row r="60" spans="1:14" s="227" customFormat="1">
      <c r="A60" s="10">
        <f t="shared" si="0"/>
        <v>58</v>
      </c>
      <c r="B60" s="229" t="s">
        <v>1621</v>
      </c>
      <c r="C60" s="227" t="s">
        <v>1613</v>
      </c>
      <c r="D60" s="227">
        <f>COUNTIF($C$3:C60,C60)</f>
        <v>2</v>
      </c>
      <c r="E60" s="227" t="str">
        <f>+Sumut!B7</f>
        <v xml:space="preserve">Septarini Anggrini Rezeki </v>
      </c>
      <c r="F60" s="227" t="str">
        <f>+Sumut!E7</f>
        <v>STAF RENSIS- Untuk-AI</v>
      </c>
      <c r="G60" s="227" t="str">
        <f>+Sumut!C7</f>
        <v>8809067A</v>
      </c>
      <c r="H60" s="227" t="str">
        <f>+Sumut!A7</f>
        <v>KONTRIBUTOR 2</v>
      </c>
      <c r="I60" s="227" t="s">
        <v>1622</v>
      </c>
      <c r="J60" s="227" t="str">
        <f>+Sumut!D7</f>
        <v>septarini.anggrini@pln.co.id</v>
      </c>
      <c r="M60" s="227">
        <f>COUNTIFS($C$3:C60,C60,$I$3:I60,I60)</f>
        <v>2</v>
      </c>
      <c r="N60" s="227" t="str">
        <f t="array" ref="N60">IFERROR(INDEX($C$3:$C$477,SMALL(IF($D$3:$D$477=1,ROW($C$3:$C$477)-MIN(ROW($C$3:$C$477))+1),ROWS($N$3:N60))),"")</f>
        <v>Kantor Pusat</v>
      </c>
    </row>
    <row r="61" spans="1:14" s="227" customFormat="1">
      <c r="A61" s="10">
        <f t="shared" si="0"/>
        <v>59</v>
      </c>
      <c r="B61" s="229" t="s">
        <v>1621</v>
      </c>
      <c r="C61" s="227" t="s">
        <v>1613</v>
      </c>
      <c r="D61" s="227">
        <f>COUNTIF($C$3:C61,C61)</f>
        <v>3</v>
      </c>
      <c r="E61" s="227" t="str">
        <f>+Sumut!B8</f>
        <v>Dicky Hiwardi</v>
      </c>
      <c r="F61" s="227" t="str">
        <f>+Sumut!E8</f>
        <v>DM RENUS</v>
      </c>
      <c r="G61" s="227" t="str">
        <f>+Sumut!C8</f>
        <v>7907022Z</v>
      </c>
      <c r="H61" s="227" t="str">
        <f>+Sumut!A8</f>
        <v>REVIEWER 1</v>
      </c>
      <c r="I61" s="227" t="s">
        <v>1622</v>
      </c>
      <c r="J61" s="227" t="str">
        <f>+Sumut!D8</f>
        <v>dicky.hiwardi@pln.co.id</v>
      </c>
      <c r="M61" s="227">
        <f>COUNTIFS($C$3:C61,C61,$I$3:I61,I61)</f>
        <v>3</v>
      </c>
      <c r="N61" s="227" t="str">
        <f t="array" ref="N61">IFERROR(INDEX($C$3:$C$477,SMALL(IF($D$3:$D$477=1,ROW($C$3:$C$477)-MIN(ROW($C$3:$C$477))+1),ROWS($N$3:N61))),"")</f>
        <v>Indonesia Power</v>
      </c>
    </row>
    <row r="62" spans="1:14" s="227" customFormat="1">
      <c r="A62" s="10">
        <f t="shared" si="0"/>
        <v>60</v>
      </c>
      <c r="B62" s="229" t="s">
        <v>1621</v>
      </c>
      <c r="C62" s="227" t="s">
        <v>1613</v>
      </c>
      <c r="D62" s="227">
        <f>COUNTIF($C$3:C62,C62)</f>
        <v>4</v>
      </c>
      <c r="E62" s="227" t="str">
        <f>+Sumut!B9</f>
        <v>Abdul Haris Nasution</v>
      </c>
      <c r="F62" s="227" t="str">
        <f>+Sumut!E9</f>
        <v>MANAJER BIDANG PERENCANAAN</v>
      </c>
      <c r="G62" s="227" t="str">
        <f>+Sumut!C9</f>
        <v>6593059Z</v>
      </c>
      <c r="H62" s="227" t="str">
        <f>+Sumut!A9</f>
        <v>REVIEWER 2</v>
      </c>
      <c r="I62" s="227" t="s">
        <v>1622</v>
      </c>
      <c r="J62" s="227" t="str">
        <f>+Sumut!D9</f>
        <v>abdul.h.nasution@pln.co.id</v>
      </c>
      <c r="M62" s="227">
        <f>COUNTIFS($C$3:C62,C62,$I$3:I62,I62)</f>
        <v>4</v>
      </c>
      <c r="N62" s="227" t="str">
        <f t="array" ref="N62">IFERROR(INDEX($C$3:$C$477,SMALL(IF($D$3:$D$477=1,ROW($C$3:$C$477)-MIN(ROW($C$3:$C$477))+1),ROWS($N$3:N62))),"")</f>
        <v>Pembangkitan Jawa Bali</v>
      </c>
    </row>
    <row r="63" spans="1:14" s="227" customFormat="1">
      <c r="A63" s="10">
        <f t="shared" si="0"/>
        <v>61</v>
      </c>
      <c r="B63" s="229" t="s">
        <v>1621</v>
      </c>
      <c r="C63" s="227" t="s">
        <v>1613</v>
      </c>
      <c r="D63" s="227">
        <f>COUNTIF($C$3:C63,C63)</f>
        <v>5</v>
      </c>
      <c r="E63" s="227" t="str">
        <f>+Sumut!B15</f>
        <v xml:space="preserve">Santi Patra </v>
      </c>
      <c r="F63" s="227" t="str">
        <f>+Sumut!E15</f>
        <v>STAF Anggaran - Untuk-AI</v>
      </c>
      <c r="G63" s="227" t="str">
        <f>+Sumut!C15</f>
        <v>8108253Z</v>
      </c>
      <c r="H63" s="227" t="str">
        <f>+Sumut!A15</f>
        <v>KONTRIBUTOR 1</v>
      </c>
      <c r="I63" s="227" t="s">
        <v>1623</v>
      </c>
      <c r="J63" s="227" t="str">
        <f>+Sumut!D15</f>
        <v>santi.patra@pln.co.id</v>
      </c>
      <c r="M63" s="227">
        <f>COUNTIFS($C$3:C63,C63,$I$3:I63,I63)</f>
        <v>1</v>
      </c>
      <c r="N63" s="227" t="str">
        <f t="array" ref="N63">IFERROR(INDEX($C$3:$C$477,SMALL(IF($D$3:$D$477=1,ROW($C$3:$C$477)-MIN(ROW($C$3:$C$477))+1),ROWS($N$3:N63))),"")</f>
        <v>PLN Batam</v>
      </c>
    </row>
    <row r="64" spans="1:14" s="227" customFormat="1">
      <c r="A64" s="10">
        <f t="shared" si="0"/>
        <v>62</v>
      </c>
      <c r="B64" s="229" t="s">
        <v>1621</v>
      </c>
      <c r="C64" s="227" t="s">
        <v>1613</v>
      </c>
      <c r="D64" s="227">
        <f>COUNTIF($C$3:C64,C64)</f>
        <v>6</v>
      </c>
      <c r="E64" s="227" t="str">
        <f>+Sumut!B16</f>
        <v>Yusri</v>
      </c>
      <c r="F64" s="227" t="str">
        <f>+Sumut!E16</f>
        <v>DM Anggaran</v>
      </c>
      <c r="G64" s="227" t="str">
        <f>+Sumut!C16</f>
        <v>6793235Z</v>
      </c>
      <c r="H64" s="227" t="str">
        <f>+Sumut!A16</f>
        <v>REVIEWER 1</v>
      </c>
      <c r="I64" s="227" t="s">
        <v>1623</v>
      </c>
      <c r="J64" s="227" t="str">
        <f>+Sumut!D16</f>
        <v>yusri3@pln.co.id</v>
      </c>
      <c r="M64" s="227">
        <f>COUNTIFS($C$3:C64,C64,$I$3:I64,I64)</f>
        <v>2</v>
      </c>
      <c r="N64" s="227" t="str">
        <f t="array" ref="N64">IFERROR(INDEX($C$3:$C$477,SMALL(IF($D$3:$D$477=1,ROW($C$3:$C$477)-MIN(ROW($C$3:$C$477))+1),ROWS($N$3:N64))),"")</f>
        <v>Icon +</v>
      </c>
    </row>
    <row r="65" spans="1:14" s="227" customFormat="1">
      <c r="A65" s="10">
        <f t="shared" si="0"/>
        <v>63</v>
      </c>
      <c r="B65" s="229" t="s">
        <v>1621</v>
      </c>
      <c r="C65" s="227" t="s">
        <v>1613</v>
      </c>
      <c r="D65" s="227">
        <f>COUNTIF($C$3:C65,C65)</f>
        <v>7</v>
      </c>
      <c r="E65" s="227" t="str">
        <f>+Sumut!B17</f>
        <v>Tosni Karo Karo</v>
      </c>
      <c r="F65" s="227" t="str">
        <f>+Sumut!E17</f>
        <v>MANAJER BIDANG KEUANGAN</v>
      </c>
      <c r="G65" s="227" t="str">
        <f>+Sumut!C17</f>
        <v>6693071Z</v>
      </c>
      <c r="H65" s="227" t="str">
        <f>+Sumut!A17</f>
        <v>REVIEWER 2</v>
      </c>
      <c r="I65" s="227" t="s">
        <v>1623</v>
      </c>
      <c r="J65" s="227" t="str">
        <f>+Sumut!D17</f>
        <v>karokaro.tosni@pln.co.id</v>
      </c>
      <c r="M65" s="227">
        <f>COUNTIFS($C$3:C65,C65,$I$3:I65,I65)</f>
        <v>3</v>
      </c>
      <c r="N65" s="227" t="str">
        <f t="array" ref="N65">IFERROR(INDEX($C$3:$C$477,SMALL(IF($D$3:$D$477=1,ROW($C$3:$C$477)-MIN(ROW($C$3:$C$477))+1),ROWS($N$3:N65))),"")</f>
        <v>PLN Enjinering</v>
      </c>
    </row>
    <row r="66" spans="1:14">
      <c r="A66" s="10">
        <f t="shared" si="0"/>
        <v>64</v>
      </c>
      <c r="B66" s="229" t="s">
        <v>1621</v>
      </c>
      <c r="C66" t="s">
        <v>1614</v>
      </c>
      <c r="D66" s="227">
        <f>COUNTIF($C$3:C66,C66)</f>
        <v>1</v>
      </c>
      <c r="E66" t="str">
        <f>+Riau!B4</f>
        <v>Dian Indri Saputri</v>
      </c>
      <c r="F66" t="str">
        <f>+Riau!E4</f>
        <v>Staff</v>
      </c>
      <c r="G66" s="227" t="str">
        <f>+Riau!C4</f>
        <v>8209053Z</v>
      </c>
      <c r="H66" t="str">
        <f>+Riau!A4</f>
        <v>KONTRIBUTOR 1</v>
      </c>
      <c r="I66" s="227" t="s">
        <v>1622</v>
      </c>
      <c r="J66" t="str">
        <f>+Riau!D4</f>
        <v>dian.i.sahputri@pln.co.id</v>
      </c>
      <c r="M66" s="227">
        <f>COUNTIFS($C$3:C66,C66,$I$3:I66,I66)</f>
        <v>1</v>
      </c>
      <c r="N66" s="227" t="str">
        <f t="array" ref="N66">IFERROR(INDEX($C$3:$C$477,SMALL(IF($D$3:$D$477=1,ROW($C$3:$C$477)-MIN(ROW($C$3:$C$477))+1),ROWS($N$3:N66))),"")</f>
        <v>PLN Tarakan</v>
      </c>
    </row>
    <row r="67" spans="1:14" s="227" customFormat="1">
      <c r="A67" s="10">
        <f t="shared" si="0"/>
        <v>65</v>
      </c>
      <c r="B67" s="229" t="s">
        <v>1621</v>
      </c>
      <c r="C67" s="227" t="s">
        <v>1614</v>
      </c>
      <c r="D67" s="227">
        <f>COUNTIF($C$3:C67,C67)</f>
        <v>2</v>
      </c>
      <c r="E67" s="227" t="str">
        <f>+Riau!B5</f>
        <v>Mochammad Rizky Ramdhani</v>
      </c>
      <c r="F67" s="227" t="str">
        <f>+Riau!E5</f>
        <v>Staff</v>
      </c>
      <c r="G67" s="227" t="str">
        <f>+Riau!C5</f>
        <v>9214299ZY</v>
      </c>
      <c r="H67" s="227" t="str">
        <f>+Riau!A5</f>
        <v>KONTRIBUTOR 2</v>
      </c>
      <c r="I67" s="227" t="s">
        <v>1622</v>
      </c>
      <c r="J67" s="227" t="str">
        <f>+Riau!D5</f>
        <v>mrizky.ramdhani@pln.co.id</v>
      </c>
      <c r="M67" s="227">
        <f>COUNTIFS($C$3:C67,C67,$I$3:I67,I67)</f>
        <v>2</v>
      </c>
      <c r="N67" s="227" t="str">
        <f t="array" ref="N67">IFERROR(INDEX($C$3:$C$477,SMALL(IF($D$3:$D$477=1,ROW($C$3:$C$477)-MIN(ROW($C$3:$C$477))+1),ROWS($N$3:N67))),"")</f>
        <v>PLN Batu Bara</v>
      </c>
    </row>
    <row r="68" spans="1:14" s="227" customFormat="1">
      <c r="A68" s="10">
        <f t="shared" si="0"/>
        <v>66</v>
      </c>
      <c r="B68" s="229" t="s">
        <v>1621</v>
      </c>
      <c r="C68" s="227" t="s">
        <v>1614</v>
      </c>
      <c r="D68" s="227">
        <f>COUNTIF($C$3:C68,C68)</f>
        <v>3</v>
      </c>
      <c r="E68" s="227" t="str">
        <f>+Riau!B6</f>
        <v>Andrizal</v>
      </c>
      <c r="F68" s="227" t="str">
        <f>+Riau!E6</f>
        <v>DM Perencanaan Pengusahaan</v>
      </c>
      <c r="G68" s="227" t="str">
        <f>+Riau!C6</f>
        <v>6993212Z</v>
      </c>
      <c r="H68" s="227" t="str">
        <f>+Riau!A6</f>
        <v>REVIEWER 1</v>
      </c>
      <c r="I68" s="227" t="s">
        <v>1622</v>
      </c>
      <c r="J68" s="227" t="str">
        <f>+Riau!D6</f>
        <v>andrizal_ch@pln.co.id</v>
      </c>
      <c r="M68" s="227">
        <f>COUNTIFS($C$3:C68,C68,$I$3:I68,I68)</f>
        <v>3</v>
      </c>
      <c r="N68" s="227" t="str">
        <f t="array" ref="N68">IFERROR(INDEX($C$3:$C$477,SMALL(IF($D$3:$D$477=1,ROW($C$3:$C$477)-MIN(ROW($C$3:$C$477))+1),ROWS($N$3:N68))),"")</f>
        <v>Bahtera Adi Guna</v>
      </c>
    </row>
    <row r="69" spans="1:14" s="227" customFormat="1">
      <c r="A69" s="10">
        <f t="shared" ref="A69:A132" si="1">1+A68</f>
        <v>67</v>
      </c>
      <c r="B69" s="229" t="s">
        <v>1621</v>
      </c>
      <c r="C69" s="227" t="s">
        <v>1614</v>
      </c>
      <c r="D69" s="227">
        <f>COUNTIF($C$3:C69,C69)</f>
        <v>4</v>
      </c>
      <c r="E69" s="227" t="str">
        <f>+Riau!B7</f>
        <v>HADI SAPUTRA</v>
      </c>
      <c r="F69" s="227" t="str">
        <f>+Riau!E7</f>
        <v>Manajer Perencanaan</v>
      </c>
      <c r="G69" s="227" t="str">
        <f>+Riau!C7</f>
        <v>6894005D</v>
      </c>
      <c r="H69" s="227" t="str">
        <f>+Riau!A7</f>
        <v>REVIEWER 2</v>
      </c>
      <c r="I69" s="227" t="s">
        <v>1622</v>
      </c>
      <c r="J69" s="227" t="str">
        <f>+Riau!D7</f>
        <v>hadi.saputra2@pln.co.id</v>
      </c>
      <c r="M69" s="227">
        <f>COUNTIFS($C$3:C69,C69,$I$3:I69,I69)</f>
        <v>4</v>
      </c>
      <c r="N69" s="227" t="str">
        <f t="array" ref="N69">IFERROR(INDEX($C$3:$C$477,SMALL(IF($D$3:$D$477=1,ROW($C$3:$C$477)-MIN(ROW($C$3:$C$477))+1),ROWS($N$3:N69))),"")</f>
        <v>Haleyora Power</v>
      </c>
    </row>
    <row r="70" spans="1:14" s="227" customFormat="1">
      <c r="A70" s="10">
        <f t="shared" si="1"/>
        <v>68</v>
      </c>
      <c r="B70" s="229" t="s">
        <v>1621</v>
      </c>
      <c r="C70" s="227" t="s">
        <v>1614</v>
      </c>
      <c r="D70" s="227">
        <f>COUNTIF($C$3:C70,C70)</f>
        <v>5</v>
      </c>
      <c r="E70" s="227" t="str">
        <f>+Riau!B12</f>
        <v xml:space="preserve">Said Di </v>
      </c>
      <c r="F70" s="227" t="str">
        <f>+Riau!E12</f>
        <v>Staff</v>
      </c>
      <c r="G70" s="227" t="str">
        <f>+Riau!C12</f>
        <v>91161179ZY</v>
      </c>
      <c r="H70" s="227" t="str">
        <f>+Riau!A12</f>
        <v>KONTRIBUTOR 1</v>
      </c>
      <c r="I70" s="227" t="s">
        <v>1623</v>
      </c>
      <c r="J70" s="227" t="str">
        <f>+Riau!D12</f>
        <v>said.di@pln.co.id</v>
      </c>
      <c r="M70" s="227">
        <f>COUNTIFS($C$3:C70,C70,$I$3:I70,I70)</f>
        <v>1</v>
      </c>
      <c r="N70" s="227" t="str">
        <f t="array" ref="N70">IFERROR(INDEX($C$3:$C$477,SMALL(IF($D$3:$D$477=1,ROW($C$3:$C$477)-MIN(ROW($C$3:$C$477))+1),ROWS($N$3:N70))),"")</f>
        <v>PLN Gas dan Geothermal</v>
      </c>
    </row>
    <row r="71" spans="1:14" s="227" customFormat="1">
      <c r="A71" s="10">
        <f t="shared" si="1"/>
        <v>69</v>
      </c>
      <c r="B71" s="229" t="s">
        <v>1621</v>
      </c>
      <c r="C71" s="227" t="s">
        <v>1614</v>
      </c>
      <c r="D71" s="227">
        <f>COUNTIF($C$3:C71,C71)</f>
        <v>6</v>
      </c>
      <c r="E71" s="227" t="str">
        <f>+Riau!B13</f>
        <v>Firdaus Mochamad Nur</v>
      </c>
      <c r="F71" s="227" t="str">
        <f>+Riau!E13</f>
        <v>DM Anggaran</v>
      </c>
      <c r="G71" s="227" t="str">
        <f>+Riau!C13</f>
        <v>7805003R2</v>
      </c>
      <c r="H71" s="227" t="str">
        <f>+Riau!A13</f>
        <v>REVIEWER 1</v>
      </c>
      <c r="I71" s="227" t="s">
        <v>1623</v>
      </c>
      <c r="J71" s="227" t="str">
        <f>+Riau!D13</f>
        <v>firdaus.mochamad@pln.co.id</v>
      </c>
      <c r="M71" s="227">
        <f>COUNTIFS($C$3:C71,C71,$I$3:I71,I71)</f>
        <v>2</v>
      </c>
      <c r="N71" s="227" t="str">
        <f t="array" ref="N71">IFERROR(INDEX($C$3:$C$477,SMALL(IF($D$3:$D$477=1,ROW($C$3:$C$477)-MIN(ROW($C$3:$C$477))+1),ROWS($N$3:N71))),"")</f>
        <v/>
      </c>
    </row>
    <row r="72" spans="1:14" s="227" customFormat="1">
      <c r="A72" s="10">
        <f t="shared" si="1"/>
        <v>70</v>
      </c>
      <c r="B72" s="229" t="s">
        <v>1621</v>
      </c>
      <c r="C72" s="227" t="s">
        <v>1614</v>
      </c>
      <c r="D72" s="227">
        <f>COUNTIF($C$3:C72,C72)</f>
        <v>7</v>
      </c>
      <c r="E72" s="227" t="str">
        <f>+Riau!B14</f>
        <v>Dang Iwan Narawisastera</v>
      </c>
      <c r="F72" s="227" t="str">
        <f>+Riau!E14</f>
        <v>Manajer Keuangan</v>
      </c>
      <c r="G72" s="227" t="str">
        <f>+Riau!C14</f>
        <v>6595126B</v>
      </c>
      <c r="H72" s="227" t="str">
        <f>+Riau!A14</f>
        <v>REVIEWER 2</v>
      </c>
      <c r="I72" s="227" t="s">
        <v>1623</v>
      </c>
      <c r="J72" s="227" t="str">
        <f>+Riau!D14</f>
        <v>di_iwan@pln.co.id</v>
      </c>
      <c r="M72" s="227">
        <f>COUNTIFS($C$3:C72,C72,$I$3:I72,I72)</f>
        <v>3</v>
      </c>
      <c r="N72" s="227" t="str">
        <f t="array" ref="N72">IFERROR(INDEX($C$3:$C$477,SMALL(IF($D$3:$D$477=1,ROW($C$3:$C$477)-MIN(ROW($C$3:$C$477))+1),ROWS($N$3:N72))),"")</f>
        <v/>
      </c>
    </row>
    <row r="73" spans="1:14">
      <c r="A73" s="10">
        <f t="shared" si="1"/>
        <v>71</v>
      </c>
      <c r="B73" s="229" t="s">
        <v>1621</v>
      </c>
      <c r="C73" t="s">
        <v>1615</v>
      </c>
      <c r="D73" s="227">
        <f>COUNTIF($C$3:C73,C73)</f>
        <v>1</v>
      </c>
      <c r="E73" t="str">
        <f>+Sumbar!B4</f>
        <v>Bayu Saputra</v>
      </c>
      <c r="F73" t="str">
        <f>+Sumbar!E4</f>
        <v>Junior Analyst Kelayakan Investasi Kelistrikan</v>
      </c>
      <c r="G73" s="227" t="str">
        <f>+Sumbar!C4</f>
        <v>93141112ZY</v>
      </c>
      <c r="H73" t="str">
        <f>+Sumbar!A4</f>
        <v>Kontributor 1</v>
      </c>
      <c r="I73" s="227" t="s">
        <v>1622</v>
      </c>
      <c r="J73" t="str">
        <f>+Sumbar!D4</f>
        <v>bayu.saputra@pln.co.id</v>
      </c>
      <c r="M73" s="227">
        <f>COUNTIFS($C$3:C73,C73,$I$3:I73,I73)</f>
        <v>1</v>
      </c>
      <c r="N73" s="227" t="str">
        <f t="array" ref="N73">IFERROR(INDEX($C$3:$C$477,SMALL(IF($D$3:$D$477=1,ROW($C$3:$C$477)-MIN(ROW($C$3:$C$477))+1),ROWS($N$3:N73))),"")</f>
        <v/>
      </c>
    </row>
    <row r="74" spans="1:14" s="227" customFormat="1">
      <c r="A74" s="10">
        <f t="shared" si="1"/>
        <v>72</v>
      </c>
      <c r="B74" s="229" t="s">
        <v>1621</v>
      </c>
      <c r="C74" s="227" t="s">
        <v>1615</v>
      </c>
      <c r="D74" s="227">
        <f>COUNTIF($C$3:C74,C74)</f>
        <v>2</v>
      </c>
      <c r="E74" s="227" t="str">
        <f>+Sumbar!B5</f>
        <v>Muhammad Havis Yusuf</v>
      </c>
      <c r="F74" s="227" t="str">
        <f>+Sumbar!E5</f>
        <v>Asistant Analyst Proyeksi Keuangan</v>
      </c>
      <c r="G74" s="227" t="str">
        <f>+Sumbar!C5</f>
        <v>9216559ZY</v>
      </c>
      <c r="H74" s="227" t="str">
        <f>+Sumbar!A5</f>
        <v>Kontributor 2</v>
      </c>
      <c r="I74" s="227" t="s">
        <v>1622</v>
      </c>
      <c r="J74" s="227" t="str">
        <f>+Sumbar!D5</f>
        <v>muhammad.havis@pln.co.id</v>
      </c>
      <c r="M74" s="227">
        <f>COUNTIFS($C$3:C74,C74,$I$3:I74,I74)</f>
        <v>2</v>
      </c>
      <c r="N74" s="227" t="str">
        <f t="array" ref="N74">IFERROR(INDEX($C$3:$C$477,SMALL(IF($D$3:$D$477=1,ROW($C$3:$C$477)-MIN(ROW($C$3:$C$477))+1),ROWS($N$3:N74))),"")</f>
        <v/>
      </c>
    </row>
    <row r="75" spans="1:14" s="227" customFormat="1">
      <c r="A75" s="10">
        <f t="shared" si="1"/>
        <v>73</v>
      </c>
      <c r="B75" s="229" t="s">
        <v>1621</v>
      </c>
      <c r="C75" s="227" t="s">
        <v>1615</v>
      </c>
      <c r="D75" s="227">
        <f>COUNTIF($C$3:C75,C75)</f>
        <v>3</v>
      </c>
      <c r="E75" s="227" t="str">
        <f>+Sumbar!B6</f>
        <v>Ade Laila Sa'adah</v>
      </c>
      <c r="F75" s="227" t="str">
        <f>+Sumbar!E6</f>
        <v>DM Perencanaan Pengusahaan</v>
      </c>
      <c r="G75" s="227" t="str">
        <f>+Sumbar!C6</f>
        <v>7393258B</v>
      </c>
      <c r="H75" s="227" t="str">
        <f>+Sumbar!A6</f>
        <v>Reviewer 1</v>
      </c>
      <c r="I75" s="227" t="s">
        <v>1622</v>
      </c>
      <c r="J75" s="227" t="str">
        <f>+Sumbar!D6</f>
        <v>ade.laila@pln.co.id</v>
      </c>
      <c r="M75" s="227">
        <f>COUNTIFS($C$3:C75,C75,$I$3:I75,I75)</f>
        <v>3</v>
      </c>
      <c r="N75" s="227" t="str">
        <f t="array" ref="N75">IFERROR(INDEX($C$3:$C$477,SMALL(IF($D$3:$D$477=1,ROW($C$3:$C$477)-MIN(ROW($C$3:$C$477))+1),ROWS($N$3:N75))),"")</f>
        <v/>
      </c>
    </row>
    <row r="76" spans="1:14" s="227" customFormat="1">
      <c r="A76" s="10">
        <f t="shared" si="1"/>
        <v>74</v>
      </c>
      <c r="B76" s="229" t="s">
        <v>1621</v>
      </c>
      <c r="C76" s="227" t="s">
        <v>1615</v>
      </c>
      <c r="D76" s="227">
        <f>COUNTIF($C$3:C76,C76)</f>
        <v>4</v>
      </c>
      <c r="E76" s="227" t="str">
        <f>+Sumbar!B7</f>
        <v>AGUS PRASETYO</v>
      </c>
      <c r="F76" s="227" t="str">
        <f>+Sumbar!E7</f>
        <v>Manajer Perencanaan</v>
      </c>
      <c r="G76" s="227">
        <f>+Sumbar!C7</f>
        <v>0</v>
      </c>
      <c r="H76" s="227" t="str">
        <f>+Sumbar!A7</f>
        <v>Reviewer 2</v>
      </c>
      <c r="I76" s="227" t="s">
        <v>1622</v>
      </c>
      <c r="J76" s="227" t="str">
        <f>+Sumbar!D7</f>
        <v>agus.prasetyo2@pln.co.id</v>
      </c>
      <c r="M76" s="227">
        <f>COUNTIFS($C$3:C76,C76,$I$3:I76,I76)</f>
        <v>4</v>
      </c>
      <c r="N76" s="227" t="str">
        <f t="array" ref="N76">IFERROR(INDEX($C$3:$C$477,SMALL(IF($D$3:$D$477=1,ROW($C$3:$C$477)-MIN(ROW($C$3:$C$477))+1),ROWS($N$3:N76))),"")</f>
        <v/>
      </c>
    </row>
    <row r="77" spans="1:14" s="227" customFormat="1">
      <c r="A77" s="10">
        <f t="shared" si="1"/>
        <v>75</v>
      </c>
      <c r="B77" s="229" t="s">
        <v>1621</v>
      </c>
      <c r="C77" s="227" t="s">
        <v>1615</v>
      </c>
      <c r="D77" s="227">
        <f>COUNTIF($C$3:C77,C77)</f>
        <v>5</v>
      </c>
      <c r="E77" s="227" t="str">
        <f>+Sumbar!B14</f>
        <v>Lusy Wulandari</v>
      </c>
      <c r="F77" s="227" t="str">
        <f>+Sumbar!E14</f>
        <v>Junior Analyst Anggaran Investasi</v>
      </c>
      <c r="G77" s="227" t="str">
        <f>+Sumbar!C14</f>
        <v>92161360ZY</v>
      </c>
      <c r="H77" s="227" t="str">
        <f>+Sumbar!A14</f>
        <v>Kontributor 1</v>
      </c>
      <c r="I77" s="227" t="s">
        <v>1623</v>
      </c>
      <c r="J77" s="227" t="str">
        <f>+Sumbar!D14</f>
        <v>lusy.wulandari@pln.co.id</v>
      </c>
      <c r="M77" s="227">
        <f>COUNTIFS($C$3:C77,C77,$I$3:I77,I77)</f>
        <v>1</v>
      </c>
      <c r="N77" s="227" t="str">
        <f t="array" ref="N77">IFERROR(INDEX($C$3:$C$477,SMALL(IF($D$3:$D$477=1,ROW($C$3:$C$477)-MIN(ROW($C$3:$C$477))+1),ROWS($N$3:N77))),"")</f>
        <v/>
      </c>
    </row>
    <row r="78" spans="1:14" s="227" customFormat="1">
      <c r="A78" s="10">
        <f t="shared" si="1"/>
        <v>76</v>
      </c>
      <c r="B78" s="229" t="s">
        <v>1621</v>
      </c>
      <c r="C78" s="227" t="s">
        <v>1615</v>
      </c>
      <c r="D78" s="227">
        <f>COUNTIF($C$3:C78,C78)</f>
        <v>6</v>
      </c>
      <c r="E78" s="227" t="str">
        <f>+Sumbar!B15</f>
        <v>Asril</v>
      </c>
      <c r="F78" s="227" t="str">
        <f>+Sumbar!E15</f>
        <v>DM Anggaran</v>
      </c>
      <c r="G78" s="227" t="str">
        <f>+Sumbar!C15</f>
        <v>6283082R</v>
      </c>
      <c r="H78" s="227" t="str">
        <f>+Sumbar!A15</f>
        <v>Reviewer 1</v>
      </c>
      <c r="I78" s="227" t="s">
        <v>1623</v>
      </c>
      <c r="J78" s="227" t="str">
        <f>+Sumbar!D15</f>
        <v>asril@pln.co.id</v>
      </c>
      <c r="M78" s="227">
        <f>COUNTIFS($C$3:C78,C78,$I$3:I78,I78)</f>
        <v>2</v>
      </c>
      <c r="N78" s="227" t="str">
        <f t="array" ref="N78">IFERROR(INDEX($C$3:$C$477,SMALL(IF($D$3:$D$477=1,ROW($C$3:$C$477)-MIN(ROW($C$3:$C$477))+1),ROWS($N$3:N78))),"")</f>
        <v/>
      </c>
    </row>
    <row r="79" spans="1:14" s="227" customFormat="1">
      <c r="A79" s="10">
        <f t="shared" si="1"/>
        <v>77</v>
      </c>
      <c r="B79" s="229" t="s">
        <v>1621</v>
      </c>
      <c r="C79" s="227" t="s">
        <v>1615</v>
      </c>
      <c r="D79" s="227">
        <f>COUNTIF($C$3:C79,C79)</f>
        <v>7</v>
      </c>
      <c r="E79" s="227" t="str">
        <f>+Sumbar!B16</f>
        <v>Erizal R</v>
      </c>
      <c r="F79" s="227" t="str">
        <f>+Sumbar!E16</f>
        <v>Manajer Keuangan</v>
      </c>
      <c r="G79" s="227" t="str">
        <f>+Sumbar!C16</f>
        <v>6283109R</v>
      </c>
      <c r="H79" s="227" t="str">
        <f>+Sumbar!A16</f>
        <v>Reviewer 2</v>
      </c>
      <c r="I79" s="227" t="s">
        <v>1623</v>
      </c>
      <c r="J79" s="227" t="str">
        <f>+Sumbar!D16</f>
        <v>erizal.r@pln.co.id</v>
      </c>
      <c r="M79" s="227">
        <f>COUNTIFS($C$3:C79,C79,$I$3:I79,I79)</f>
        <v>3</v>
      </c>
      <c r="N79" s="227" t="str">
        <f t="array" ref="N79">IFERROR(INDEX($C$3:$C$477,SMALL(IF($D$3:$D$477=1,ROW($C$3:$C$477)-MIN(ROW($C$3:$C$477))+1),ROWS($N$3:N79))),"")</f>
        <v/>
      </c>
    </row>
    <row r="80" spans="1:14">
      <c r="A80" s="10">
        <f t="shared" si="1"/>
        <v>78</v>
      </c>
      <c r="B80" s="229" t="s">
        <v>1621</v>
      </c>
      <c r="C80" t="s">
        <v>1616</v>
      </c>
      <c r="D80" s="227">
        <f>COUNTIF($C$3:C80,C80)</f>
        <v>1</v>
      </c>
      <c r="E80" t="str">
        <f>+S2JB!B4</f>
        <v>Mastaria Silalahi</v>
      </c>
      <c r="F80" t="str">
        <f>+S2JB!E4</f>
        <v>AA Proyeksi Keuangan</v>
      </c>
      <c r="G80" s="227" t="str">
        <f>+S2JB!C4</f>
        <v>93174030ZY</v>
      </c>
      <c r="H80" t="str">
        <f>+S2JB!A4</f>
        <v>Kontributor 1</v>
      </c>
      <c r="I80" s="227" t="s">
        <v>1622</v>
      </c>
      <c r="J80" t="str">
        <f>+S2JB!D4</f>
        <v>mastaria.silalahi@pln.co.id</v>
      </c>
      <c r="M80" s="227">
        <f>COUNTIFS($C$3:C80,C80,$I$3:I80,I80)</f>
        <v>1</v>
      </c>
    </row>
    <row r="81" spans="1:13" s="227" customFormat="1">
      <c r="A81" s="10">
        <f t="shared" si="1"/>
        <v>79</v>
      </c>
      <c r="B81" s="229" t="s">
        <v>1621</v>
      </c>
      <c r="C81" s="227" t="s">
        <v>1616</v>
      </c>
      <c r="D81" s="227">
        <f>COUNTIF($C$3:C81,C81)</f>
        <v>2</v>
      </c>
      <c r="E81" s="227" t="str">
        <f>+S2JB!B5</f>
        <v>Amalia</v>
      </c>
      <c r="F81" s="227" t="str">
        <f>+S2JB!E5</f>
        <v>JA Kelayakan Investasi Kelistrikan</v>
      </c>
      <c r="G81" s="227">
        <f>+S2JB!C5</f>
        <v>0</v>
      </c>
      <c r="H81" s="227" t="str">
        <f>+S2JB!A5</f>
        <v>Kontributor 2</v>
      </c>
      <c r="I81" s="227" t="s">
        <v>1622</v>
      </c>
      <c r="J81" s="227" t="str">
        <f>+S2JB!D5</f>
        <v>amalia1@pln.co.id</v>
      </c>
      <c r="M81" s="227">
        <f>COUNTIFS($C$3:C81,C81,$I$3:I81,I81)</f>
        <v>2</v>
      </c>
    </row>
    <row r="82" spans="1:13" s="227" customFormat="1">
      <c r="A82" s="10">
        <f t="shared" si="1"/>
        <v>80</v>
      </c>
      <c r="B82" s="229" t="s">
        <v>1621</v>
      </c>
      <c r="C82" s="227" t="s">
        <v>1616</v>
      </c>
      <c r="D82" s="227">
        <f>COUNTIF($C$3:C82,C82)</f>
        <v>3</v>
      </c>
      <c r="E82" s="227" t="str">
        <f>+S2JB!B6</f>
        <v>Luky Artanti</v>
      </c>
      <c r="F82" s="227" t="str">
        <f>+S2JB!E6</f>
        <v>DM Perencanaan Pengusahaan</v>
      </c>
      <c r="G82" s="227" t="str">
        <f>+S2JB!C6</f>
        <v>8408182Z</v>
      </c>
      <c r="H82" s="227" t="str">
        <f>+S2JB!A6</f>
        <v>Reviewer 1</v>
      </c>
      <c r="I82" s="227" t="s">
        <v>1622</v>
      </c>
      <c r="J82" s="227" t="str">
        <f>+S2JB!D6</f>
        <v>luky.artanti@pln.co.id</v>
      </c>
      <c r="M82" s="227">
        <f>COUNTIFS($C$3:C82,C82,$I$3:I82,I82)</f>
        <v>3</v>
      </c>
    </row>
    <row r="83" spans="1:13" s="227" customFormat="1">
      <c r="A83" s="10">
        <f t="shared" si="1"/>
        <v>81</v>
      </c>
      <c r="B83" s="229" t="s">
        <v>1621</v>
      </c>
      <c r="C83" s="227" t="s">
        <v>1616</v>
      </c>
      <c r="D83" s="227">
        <f>COUNTIF($C$3:C83,C83)</f>
        <v>4</v>
      </c>
      <c r="E83" s="227" t="str">
        <f>+S2JB!B7</f>
        <v>Rachmansyah AW</v>
      </c>
      <c r="F83" s="227" t="str">
        <f>+S2JB!E7</f>
        <v>MB Perencanaan</v>
      </c>
      <c r="G83" s="227" t="str">
        <f>+S2JB!C7</f>
        <v>7095002S</v>
      </c>
      <c r="H83" s="227" t="str">
        <f>+S2JB!A7</f>
        <v>Reviewer 2</v>
      </c>
      <c r="I83" s="227" t="s">
        <v>1622</v>
      </c>
      <c r="J83" s="227" t="str">
        <f>+S2JB!D7</f>
        <v>rachmansyah.arief@pln.co.id</v>
      </c>
      <c r="M83" s="227">
        <f>COUNTIFS($C$3:C83,C83,$I$3:I83,I83)</f>
        <v>4</v>
      </c>
    </row>
    <row r="84" spans="1:13" s="227" customFormat="1">
      <c r="A84" s="10">
        <f t="shared" si="1"/>
        <v>82</v>
      </c>
      <c r="B84" s="229" t="s">
        <v>1621</v>
      </c>
      <c r="C84" s="227" t="s">
        <v>1616</v>
      </c>
      <c r="D84" s="227">
        <f>COUNTIF($C$3:C84,C84)</f>
        <v>5</v>
      </c>
      <c r="E84" s="227" t="str">
        <f>+S2JB!B13</f>
        <v>Ahkmad Kharis Kurniawan</v>
      </c>
      <c r="F84" s="227" t="str">
        <f>+S2JB!E13</f>
        <v>JA Anggaran Investasi</v>
      </c>
      <c r="G84" s="227">
        <f>+S2JB!C13</f>
        <v>0</v>
      </c>
      <c r="H84" s="227" t="str">
        <f>+S2JB!A13</f>
        <v>Kontributor 1</v>
      </c>
      <c r="I84" s="227" t="s">
        <v>1623</v>
      </c>
      <c r="J84" s="227" t="str">
        <f>+S2JB!D13</f>
        <v>ahkmad.kharis@pln.co.id</v>
      </c>
      <c r="M84" s="227">
        <f>COUNTIFS($C$3:C84,C84,$I$3:I84,I84)</f>
        <v>1</v>
      </c>
    </row>
    <row r="85" spans="1:13" s="227" customFormat="1">
      <c r="A85" s="10">
        <f t="shared" si="1"/>
        <v>83</v>
      </c>
      <c r="B85" s="229" t="s">
        <v>1621</v>
      </c>
      <c r="C85" s="227" t="s">
        <v>1616</v>
      </c>
      <c r="D85" s="227">
        <f>COUNTIF($C$3:C85,C85)</f>
        <v>6</v>
      </c>
      <c r="E85" s="227" t="str">
        <f>+S2JB!B14</f>
        <v>Sumarjoko</v>
      </c>
      <c r="F85" s="227" t="str">
        <f>+S2JB!E14</f>
        <v>DM Anggaran</v>
      </c>
      <c r="G85" s="227" t="str">
        <f>+S2JB!C14</f>
        <v>7602014B</v>
      </c>
      <c r="H85" s="227" t="str">
        <f>+S2JB!A14</f>
        <v>Reviewer 1</v>
      </c>
      <c r="I85" s="227" t="s">
        <v>1623</v>
      </c>
      <c r="J85" s="227" t="str">
        <f>+S2JB!D14</f>
        <v>sumarjoko@pln.co.id</v>
      </c>
      <c r="M85" s="227">
        <f>COUNTIFS($C$3:C85,C85,$I$3:I85,I85)</f>
        <v>2</v>
      </c>
    </row>
    <row r="86" spans="1:13" s="227" customFormat="1">
      <c r="A86" s="10">
        <f t="shared" si="1"/>
        <v>84</v>
      </c>
      <c r="B86" s="229" t="s">
        <v>1621</v>
      </c>
      <c r="C86" s="227" t="s">
        <v>1616</v>
      </c>
      <c r="D86" s="227">
        <f>COUNTIF($C$3:C86,C86)</f>
        <v>7</v>
      </c>
      <c r="E86" s="227" t="str">
        <f>+S2JB!B15</f>
        <v>Hadi</v>
      </c>
      <c r="F86" s="227" t="str">
        <f>+S2JB!E15</f>
        <v>MB Keuangan</v>
      </c>
      <c r="G86" s="227" t="str">
        <f>+S2JB!C15</f>
        <v>6794017P</v>
      </c>
      <c r="H86" s="227" t="str">
        <f>+S2JB!A15</f>
        <v>Reviewer 2</v>
      </c>
      <c r="I86" s="227" t="s">
        <v>1623</v>
      </c>
      <c r="J86" s="227" t="str">
        <f>+S2JB!D15</f>
        <v>hadi@plnn.co.id</v>
      </c>
      <c r="M86" s="227">
        <f>COUNTIFS($C$3:C86,C86,$I$3:I86,I86)</f>
        <v>3</v>
      </c>
    </row>
    <row r="87" spans="1:13">
      <c r="A87" s="10">
        <f t="shared" si="1"/>
        <v>85</v>
      </c>
      <c r="B87" s="229" t="s">
        <v>1621</v>
      </c>
      <c r="C87" t="s">
        <v>1617</v>
      </c>
      <c r="D87" s="227">
        <f>COUNTIF($C$3:C87,C87)</f>
        <v>1</v>
      </c>
      <c r="E87" t="str">
        <f>+Babel!B2</f>
        <v>Penny Hestianti Marsella</v>
      </c>
      <c r="F87" t="str">
        <f>+Babel!E2</f>
        <v>Staf</v>
      </c>
      <c r="G87" s="227" t="str">
        <f>+Babel!C2</f>
        <v>9313348ZY</v>
      </c>
      <c r="H87" t="str">
        <f>+Babel!A2</f>
        <v>Kontributor 1</v>
      </c>
      <c r="I87" s="227" t="s">
        <v>1622</v>
      </c>
      <c r="J87" t="str">
        <f>+Babel!D2</f>
        <v>penny.hestianti@pln.co.id</v>
      </c>
      <c r="M87" s="227">
        <f>COUNTIFS($C$3:C87,C87,$I$3:I87,I87)</f>
        <v>1</v>
      </c>
    </row>
    <row r="88" spans="1:13" s="227" customFormat="1">
      <c r="A88" s="10">
        <f t="shared" si="1"/>
        <v>86</v>
      </c>
      <c r="B88" s="229" t="s">
        <v>1621</v>
      </c>
      <c r="C88" s="227" t="s">
        <v>1617</v>
      </c>
      <c r="D88" s="227">
        <f>COUNTIF($C$3:C88,C88)</f>
        <v>2</v>
      </c>
      <c r="E88" s="227" t="str">
        <f>+Babel!B3</f>
        <v>Muhammad Taufik</v>
      </c>
      <c r="F88" s="227" t="str">
        <f>+Babel!E3</f>
        <v>Staf</v>
      </c>
      <c r="G88" s="227" t="str">
        <f>+Babel!C3</f>
        <v>9117660ZY</v>
      </c>
      <c r="H88" s="227" t="str">
        <f>+Babel!A3</f>
        <v>Kontributor 2</v>
      </c>
      <c r="I88" s="227" t="s">
        <v>1622</v>
      </c>
      <c r="J88" s="227" t="str">
        <f>+Babel!D3</f>
        <v>mhdtaufik.babel@pln.co.id</v>
      </c>
      <c r="M88" s="227">
        <f>COUNTIFS($C$3:C88,C88,$I$3:I88,I88)</f>
        <v>2</v>
      </c>
    </row>
    <row r="89" spans="1:13" s="227" customFormat="1">
      <c r="A89" s="10">
        <f t="shared" si="1"/>
        <v>87</v>
      </c>
      <c r="B89" s="229" t="s">
        <v>1621</v>
      </c>
      <c r="C89" s="227" t="s">
        <v>1617</v>
      </c>
      <c r="D89" s="227">
        <f>COUNTIF($C$3:C89,C89)</f>
        <v>3</v>
      </c>
      <c r="E89" s="227" t="str">
        <f>+Babel!B4</f>
        <v>Muhamad Adib</v>
      </c>
      <c r="F89" s="227" t="str">
        <f>+Babel!E4</f>
        <v>DM (Setara)</v>
      </c>
      <c r="G89" s="227" t="str">
        <f>+Babel!C4</f>
        <v>7906126Z</v>
      </c>
      <c r="H89" s="227" t="str">
        <f>+Babel!A4</f>
        <v>Reviewer 1</v>
      </c>
      <c r="I89" s="227" t="s">
        <v>1622</v>
      </c>
      <c r="J89" s="227" t="str">
        <f>+Babel!D4</f>
        <v>muhamad.adib@pln.co.id</v>
      </c>
      <c r="M89" s="227">
        <f>COUNTIFS($C$3:C89,C89,$I$3:I89,I89)</f>
        <v>3</v>
      </c>
    </row>
    <row r="90" spans="1:13" s="227" customFormat="1">
      <c r="A90" s="10">
        <f t="shared" si="1"/>
        <v>88</v>
      </c>
      <c r="B90" s="229" t="s">
        <v>1621</v>
      </c>
      <c r="C90" s="227" t="s">
        <v>1617</v>
      </c>
      <c r="D90" s="227">
        <f>COUNTIF($C$3:C90,C90)</f>
        <v>4</v>
      </c>
      <c r="E90" s="227" t="str">
        <f>+Babel!B5</f>
        <v>Eko Mulyo HW</v>
      </c>
      <c r="F90" s="227" t="str">
        <f>+Babel!E5</f>
        <v>Manajer (Setara)</v>
      </c>
      <c r="G90" s="227" t="str">
        <f>+Babel!C5</f>
        <v>6994152J</v>
      </c>
      <c r="H90" s="227" t="str">
        <f>+Babel!A5</f>
        <v>Reviewer 2</v>
      </c>
      <c r="I90" s="227" t="s">
        <v>1622</v>
      </c>
      <c r="J90" s="227" t="str">
        <f>+Babel!D5</f>
        <v>emhw@pln.co.id</v>
      </c>
      <c r="M90" s="227">
        <f>COUNTIFS($C$3:C90,C90,$I$3:I90,I90)</f>
        <v>4</v>
      </c>
    </row>
    <row r="91" spans="1:13" s="227" customFormat="1">
      <c r="A91" s="10">
        <f t="shared" si="1"/>
        <v>89</v>
      </c>
      <c r="B91" s="229" t="s">
        <v>1621</v>
      </c>
      <c r="C91" s="227" t="s">
        <v>1617</v>
      </c>
      <c r="D91" s="227">
        <f>COUNTIF($C$3:C91,C91)</f>
        <v>5</v>
      </c>
      <c r="E91" s="227" t="str">
        <f>+Babel!B10</f>
        <v>Septa Aryo Widyanarko</v>
      </c>
      <c r="F91" s="227" t="str">
        <f>+Babel!E10</f>
        <v>Staf</v>
      </c>
      <c r="G91" s="227" t="str">
        <f>+Babel!C10</f>
        <v>8109020Z</v>
      </c>
      <c r="H91" s="227" t="str">
        <f>+Babel!A10</f>
        <v>Kontributor 1</v>
      </c>
      <c r="I91" s="227" t="s">
        <v>1623</v>
      </c>
      <c r="J91" s="227" t="str">
        <f>+Babel!D10</f>
        <v>septa.widyanarko@pln.co.id</v>
      </c>
      <c r="M91" s="227">
        <f>COUNTIFS($C$3:C91,C91,$I$3:I91,I91)</f>
        <v>1</v>
      </c>
    </row>
    <row r="92" spans="1:13" s="227" customFormat="1">
      <c r="A92" s="10">
        <f t="shared" si="1"/>
        <v>90</v>
      </c>
      <c r="B92" s="229" t="s">
        <v>1621</v>
      </c>
      <c r="C92" s="227" t="s">
        <v>1617</v>
      </c>
      <c r="D92" s="227">
        <f>COUNTIF($C$3:C92,C92)</f>
        <v>6</v>
      </c>
      <c r="E92" s="227" t="str">
        <f>+Babel!B11</f>
        <v>Melda Rosa</v>
      </c>
      <c r="F92" s="227" t="str">
        <f>+Babel!E11</f>
        <v>DM (Setara)</v>
      </c>
      <c r="G92" s="227" t="str">
        <f>+Babel!C11</f>
        <v>7802003R</v>
      </c>
      <c r="H92" s="227" t="str">
        <f>+Babel!A11</f>
        <v>Reviewer 1</v>
      </c>
      <c r="I92" s="227" t="s">
        <v>1623</v>
      </c>
      <c r="J92" s="227" t="str">
        <f>+Babel!D11</f>
        <v>meldarosa@pln.co.id</v>
      </c>
      <c r="M92" s="227">
        <f>COUNTIFS($C$3:C92,C92,$I$3:I92,I92)</f>
        <v>2</v>
      </c>
    </row>
    <row r="93" spans="1:13" s="227" customFormat="1">
      <c r="A93" s="10">
        <f t="shared" si="1"/>
        <v>91</v>
      </c>
      <c r="B93" s="229" t="s">
        <v>1621</v>
      </c>
      <c r="C93" s="227" t="s">
        <v>1617</v>
      </c>
      <c r="D93" s="227">
        <f>COUNTIF($C$3:C93,C93)</f>
        <v>7</v>
      </c>
      <c r="E93" s="227" t="str">
        <f>+Babel!B12</f>
        <v>Zufar</v>
      </c>
      <c r="F93" s="227" t="str">
        <f>+Babel!E12</f>
        <v>Manajer (Setara)</v>
      </c>
      <c r="G93" s="227" t="str">
        <f>+Babel!C12</f>
        <v>6994152J</v>
      </c>
      <c r="H93" s="227" t="str">
        <f>+Babel!A12</f>
        <v>Reviewer 2</v>
      </c>
      <c r="I93" s="227" t="s">
        <v>1623</v>
      </c>
      <c r="J93" s="227" t="str">
        <f>+Babel!D12</f>
        <v>zufar@pln.co.id</v>
      </c>
      <c r="M93" s="227">
        <f>COUNTIFS($C$3:C93,C93,$I$3:I93,I93)</f>
        <v>3</v>
      </c>
    </row>
    <row r="94" spans="1:13">
      <c r="A94" s="10">
        <f t="shared" si="1"/>
        <v>92</v>
      </c>
      <c r="B94" s="229" t="s">
        <v>1621</v>
      </c>
      <c r="C94" t="s">
        <v>1618</v>
      </c>
      <c r="D94" s="227">
        <f>COUNTIF($C$3:C94,C94)</f>
        <v>1</v>
      </c>
      <c r="E94" t="str">
        <f>+Lampung!B4</f>
        <v>Widiana Sulastika</v>
      </c>
      <c r="F94" t="str">
        <f>+Lampung!E4</f>
        <v>JA Proyeksi Keuangan</v>
      </c>
      <c r="G94" s="227" t="str">
        <f>+Lampung!C4</f>
        <v>88111398Z</v>
      </c>
      <c r="H94" t="str">
        <f>+Lampung!A4</f>
        <v>KONTRIBUTOR 1</v>
      </c>
      <c r="I94" s="227" t="s">
        <v>1622</v>
      </c>
      <c r="J94" t="str">
        <f>+Lampung!D4</f>
        <v>widy@pln.co.id</v>
      </c>
      <c r="M94" s="227">
        <f>COUNTIFS($C$3:C94,C94,$I$3:I94,I94)</f>
        <v>1</v>
      </c>
    </row>
    <row r="95" spans="1:13">
      <c r="A95" s="10">
        <f t="shared" si="1"/>
        <v>93</v>
      </c>
      <c r="B95" s="229" t="s">
        <v>1621</v>
      </c>
      <c r="C95" s="227" t="s">
        <v>1618</v>
      </c>
      <c r="D95" s="227">
        <f>COUNTIF($C$3:C95,C95)</f>
        <v>2</v>
      </c>
      <c r="E95" s="227" t="str">
        <f>+Lampung!B5</f>
        <v>Widya Kristanti</v>
      </c>
      <c r="F95" s="227" t="str">
        <f>+Lampung!E5</f>
        <v>AA Kelayakan Investasi Kelistrikan</v>
      </c>
      <c r="G95" s="227" t="str">
        <f>+Lampung!C5</f>
        <v>8711326Z</v>
      </c>
      <c r="H95" s="227" t="str">
        <f>+Lampung!A5</f>
        <v>KONTRIBUTOR 2</v>
      </c>
      <c r="I95" s="227" t="s">
        <v>1622</v>
      </c>
      <c r="J95" s="227" t="str">
        <f>+Lampung!D5</f>
        <v>widya.kristanti@pln.co.id</v>
      </c>
      <c r="M95" s="227">
        <f>COUNTIFS($C$3:C95,C95,$I$3:I95,I95)</f>
        <v>2</v>
      </c>
    </row>
    <row r="96" spans="1:13">
      <c r="A96" s="10">
        <f t="shared" si="1"/>
        <v>94</v>
      </c>
      <c r="B96" s="229" t="s">
        <v>1621</v>
      </c>
      <c r="C96" s="227" t="s">
        <v>1618</v>
      </c>
      <c r="D96" s="227">
        <f>COUNTIF($C$3:C96,C96)</f>
        <v>3</v>
      </c>
      <c r="E96" s="227" t="str">
        <f>+Lampung!B6</f>
        <v>Zulhamdi</v>
      </c>
      <c r="F96" s="227" t="str">
        <f>+Lampung!E6</f>
        <v>DM Perencanaan Sistem Kelistrikan</v>
      </c>
      <c r="G96" s="227" t="str">
        <f>+Lampung!C6</f>
        <v>7806083Z</v>
      </c>
      <c r="H96" s="227" t="str">
        <f>+Lampung!A6</f>
        <v>REVIEWER 1</v>
      </c>
      <c r="I96" s="227" t="s">
        <v>1622</v>
      </c>
      <c r="J96" s="227" t="str">
        <f>+Lampung!D6</f>
        <v>zulhamdi@pln.co.id</v>
      </c>
      <c r="M96" s="227">
        <f>COUNTIFS($C$3:C96,C96,$I$3:I96,I96)</f>
        <v>3</v>
      </c>
    </row>
    <row r="97" spans="1:13">
      <c r="A97" s="10">
        <f t="shared" si="1"/>
        <v>95</v>
      </c>
      <c r="B97" s="229" t="s">
        <v>1621</v>
      </c>
      <c r="C97" s="227" t="s">
        <v>1618</v>
      </c>
      <c r="D97" s="227">
        <f>COUNTIF($C$3:C97,C97)</f>
        <v>4</v>
      </c>
      <c r="E97" s="227" t="str">
        <f>+Lampung!B7</f>
        <v>Agustian M</v>
      </c>
      <c r="F97" s="227" t="str">
        <f>+Lampung!E7</f>
        <v>Manajer Perencanaan</v>
      </c>
      <c r="G97" s="227" t="str">
        <f>+Lampung!C7</f>
        <v>6483144R</v>
      </c>
      <c r="H97" s="227" t="str">
        <f>+Lampung!A7</f>
        <v>REVIEWER 2</v>
      </c>
      <c r="I97" s="227" t="s">
        <v>1622</v>
      </c>
      <c r="J97" s="227" t="str">
        <f>+Lampung!D7</f>
        <v>agustian.m@pln.co.id</v>
      </c>
      <c r="M97" s="227">
        <f>COUNTIFS($C$3:C97,C97,$I$3:I97,I97)</f>
        <v>4</v>
      </c>
    </row>
    <row r="98" spans="1:13">
      <c r="A98" s="10">
        <f t="shared" si="1"/>
        <v>96</v>
      </c>
      <c r="B98" s="229" t="s">
        <v>1621</v>
      </c>
      <c r="C98" s="227" t="s">
        <v>1618</v>
      </c>
      <c r="D98" s="227">
        <f>COUNTIF($C$3:C98,C98)</f>
        <v>5</v>
      </c>
      <c r="E98" t="str">
        <f>+Lampung!B12</f>
        <v>Dwi Intan N</v>
      </c>
      <c r="F98" t="str">
        <f>+Lampung!E12</f>
        <v>JA Anggaran</v>
      </c>
      <c r="G98" s="227" t="str">
        <f>+Lampung!C12</f>
        <v>9316712ZY</v>
      </c>
      <c r="H98" t="str">
        <f>+Lampung!A12</f>
        <v>KONTRIBUTOR 1</v>
      </c>
      <c r="I98" s="227" t="s">
        <v>1623</v>
      </c>
      <c r="J98" t="str">
        <f>+Lampung!D12</f>
        <v>dwiintannurhayati@pln.co.id</v>
      </c>
      <c r="M98" s="227">
        <f>COUNTIFS($C$3:C98,C98,$I$3:I98,I98)</f>
        <v>1</v>
      </c>
    </row>
    <row r="99" spans="1:13">
      <c r="A99" s="10">
        <f t="shared" si="1"/>
        <v>97</v>
      </c>
      <c r="B99" s="229" t="s">
        <v>1621</v>
      </c>
      <c r="C99" s="227" t="s">
        <v>1618</v>
      </c>
      <c r="D99" s="227">
        <f>COUNTIF($C$3:C99,C99)</f>
        <v>6</v>
      </c>
      <c r="E99" t="str">
        <f>+Lampung!B14</f>
        <v>Endang Sriwinarsih</v>
      </c>
      <c r="F99" t="str">
        <f>+Lampung!E14</f>
        <v>DM Anggaran &amp; Keuangan</v>
      </c>
      <c r="G99" s="227" t="str">
        <f>+Lampung!C14</f>
        <v>6492078B</v>
      </c>
      <c r="H99" t="str">
        <f>+Lampung!A14</f>
        <v>REVIEWER 1</v>
      </c>
      <c r="I99" s="227" t="s">
        <v>1623</v>
      </c>
      <c r="J99" t="str">
        <f>+Lampung!D14</f>
        <v>endang_sriwinarsih@pln.co.id</v>
      </c>
      <c r="M99" s="227">
        <f>COUNTIFS($C$3:C99,C99,$I$3:I99,I99)</f>
        <v>2</v>
      </c>
    </row>
    <row r="100" spans="1:13">
      <c r="A100" s="10">
        <f t="shared" si="1"/>
        <v>98</v>
      </c>
      <c r="B100" s="229" t="s">
        <v>1621</v>
      </c>
      <c r="C100" s="227" t="s">
        <v>1618</v>
      </c>
      <c r="D100" s="227">
        <f>COUNTIF($C$3:C100,C100)</f>
        <v>7</v>
      </c>
      <c r="E100" s="227" t="str">
        <f>+Lampung!B15</f>
        <v>Dyan Prasetya Rini</v>
      </c>
      <c r="F100" s="227" t="str">
        <f>+Lampung!E15</f>
        <v>PLT Manajer Keuangan, SDM &amp; Administrasi</v>
      </c>
      <c r="G100" s="227" t="str">
        <f>+Lampung!C15</f>
        <v>6791074Z</v>
      </c>
      <c r="H100" s="227" t="str">
        <f>+Lampung!A15</f>
        <v>REVIEWER 2</v>
      </c>
      <c r="I100" s="227" t="s">
        <v>1623</v>
      </c>
      <c r="J100" s="227" t="str">
        <f>+Lampung!D15</f>
        <v>dyan.prasetyo@pln.co.id</v>
      </c>
      <c r="M100" s="227">
        <f>COUNTIFS($C$3:C100,C100,$I$3:I100,I100)</f>
        <v>3</v>
      </c>
    </row>
    <row r="101" spans="1:13">
      <c r="A101" s="10">
        <f t="shared" si="1"/>
        <v>99</v>
      </c>
      <c r="B101" s="229" t="s">
        <v>1631</v>
      </c>
      <c r="C101" t="s">
        <v>1625</v>
      </c>
      <c r="D101" s="227">
        <f>COUNTIF($C$3:C101,C101)</f>
        <v>1</v>
      </c>
      <c r="E101" t="str">
        <f>+'UIP ISJ'!B3</f>
        <v>Ficry Haechal</v>
      </c>
      <c r="F101" t="str">
        <f>+'UIP ISJ'!E3</f>
        <v>Staff Perencanaan Anggaran</v>
      </c>
      <c r="G101" s="227" t="str">
        <f>+'UIP ISJ'!C3</f>
        <v>9112241ZY</v>
      </c>
      <c r="H101" t="str">
        <f>+'UIP ISJ'!A3</f>
        <v>Kontributor 1</v>
      </c>
      <c r="I101" s="227" t="s">
        <v>1622</v>
      </c>
      <c r="J101" t="str">
        <f>+'UIP ISJ'!D3</f>
        <v>ficry.haechal@pln.co.id</v>
      </c>
      <c r="M101" s="227">
        <f>COUNTIFS($C$3:C101,C101,$I$3:I101,I101)</f>
        <v>1</v>
      </c>
    </row>
    <row r="102" spans="1:13">
      <c r="A102" s="10">
        <f t="shared" si="1"/>
        <v>100</v>
      </c>
      <c r="B102" s="229" t="s">
        <v>1631</v>
      </c>
      <c r="C102" s="227" t="s">
        <v>1625</v>
      </c>
      <c r="D102" s="227">
        <f>COUNTIF($C$3:C102,C102)</f>
        <v>2</v>
      </c>
      <c r="E102" s="227" t="str">
        <f>+'UIP ISJ'!B4</f>
        <v>Mutiara Heris Sasmita</v>
      </c>
      <c r="F102" s="227" t="str">
        <f>+'UIP ISJ'!E4</f>
        <v>Staff Perencanaan Anggaran</v>
      </c>
      <c r="G102" s="227" t="str">
        <f>+'UIP ISJ'!C4</f>
        <v>93151040ZY</v>
      </c>
      <c r="H102" s="227" t="str">
        <f>+'UIP ISJ'!A4</f>
        <v>Kontributor 2</v>
      </c>
      <c r="I102" s="227" t="s">
        <v>1622</v>
      </c>
      <c r="J102" s="227" t="str">
        <f>+'UIP ISJ'!D4</f>
        <v>mutiarahs43@pln.co.id</v>
      </c>
      <c r="M102" s="227">
        <f>COUNTIFS($C$3:C102,C102,$I$3:I102,I102)</f>
        <v>2</v>
      </c>
    </row>
    <row r="103" spans="1:13">
      <c r="A103" s="10">
        <f t="shared" si="1"/>
        <v>101</v>
      </c>
      <c r="B103" s="229" t="s">
        <v>1631</v>
      </c>
      <c r="C103" s="227" t="s">
        <v>1625</v>
      </c>
      <c r="D103" s="227">
        <f>COUNTIF($C$3:C103,C103)</f>
        <v>3</v>
      </c>
      <c r="E103" s="227" t="str">
        <f>+'UIP ISJ'!B5</f>
        <v>Rahayu Arimbi</v>
      </c>
      <c r="F103" s="227" t="str">
        <f>+'UIP ISJ'!E5</f>
        <v>PLH DM Perencanaan Anggaran</v>
      </c>
      <c r="G103" s="227" t="str">
        <f>+'UIP ISJ'!C5</f>
        <v>8106578Z</v>
      </c>
      <c r="H103" s="227" t="str">
        <f>+'UIP ISJ'!A5</f>
        <v>Reviewer 1</v>
      </c>
      <c r="I103" s="227" t="s">
        <v>1622</v>
      </c>
      <c r="J103" s="227" t="str">
        <f>+'UIP ISJ'!D5</f>
        <v>rahayu.arimbi@pln.co.id</v>
      </c>
      <c r="M103" s="227">
        <f>COUNTIFS($C$3:C103,C103,$I$3:I103,I103)</f>
        <v>3</v>
      </c>
    </row>
    <row r="104" spans="1:13">
      <c r="A104" s="10">
        <f t="shared" si="1"/>
        <v>102</v>
      </c>
      <c r="B104" s="229" t="s">
        <v>1631</v>
      </c>
      <c r="C104" s="227" t="s">
        <v>1625</v>
      </c>
      <c r="D104" s="227">
        <f>COUNTIF($C$3:C104,C104)</f>
        <v>4</v>
      </c>
      <c r="E104" s="227" t="str">
        <f>+'UIP ISJ'!B6</f>
        <v>Nurasnidah</v>
      </c>
      <c r="F104" s="227" t="str">
        <f>+'UIP ISJ'!E6</f>
        <v>Manajer Bidang KSDM</v>
      </c>
      <c r="G104" s="227" t="str">
        <f>+'UIP ISJ'!C6</f>
        <v>6995132R</v>
      </c>
      <c r="H104" s="227" t="str">
        <f>+'UIP ISJ'!A6</f>
        <v>Reviewer 2</v>
      </c>
      <c r="I104" s="227" t="s">
        <v>1622</v>
      </c>
      <c r="J104" s="227" t="str">
        <f>+'UIP ISJ'!D6</f>
        <v>nurasnidah@pln.co.id</v>
      </c>
      <c r="M104" s="227">
        <f>COUNTIFS($C$3:C104,C104,$I$3:I104,I104)</f>
        <v>4</v>
      </c>
    </row>
    <row r="105" spans="1:13">
      <c r="A105" s="10">
        <f t="shared" si="1"/>
        <v>103</v>
      </c>
      <c r="B105" s="229" t="s">
        <v>1631</v>
      </c>
      <c r="C105" s="227" t="s">
        <v>1625</v>
      </c>
      <c r="D105" s="227">
        <f>COUNTIF($C$3:C105,C105)</f>
        <v>5</v>
      </c>
      <c r="E105" t="str">
        <f>+'UIP ISJ'!B10</f>
        <v>Ella Siti Fediah</v>
      </c>
      <c r="F105" t="str">
        <f>+'UIP ISJ'!E10</f>
        <v>Spv Keuangan</v>
      </c>
      <c r="G105" s="227" t="str">
        <f>+'UIP ISJ'!C10</f>
        <v>8006204Z</v>
      </c>
      <c r="H105" t="str">
        <f>+'UIP ISJ'!A10</f>
        <v>Kontributor 1</v>
      </c>
      <c r="I105" s="227" t="s">
        <v>1623</v>
      </c>
      <c r="J105" t="str">
        <f>+'UIP ISJ'!D10</f>
        <v>ella@pln.co.id</v>
      </c>
      <c r="M105" s="227">
        <f>COUNTIFS($C$3:C105,C105,$I$3:I105,I105)</f>
        <v>1</v>
      </c>
    </row>
    <row r="106" spans="1:13">
      <c r="A106" s="10">
        <f t="shared" si="1"/>
        <v>104</v>
      </c>
      <c r="B106" s="229" t="s">
        <v>1631</v>
      </c>
      <c r="C106" s="227" t="s">
        <v>1625</v>
      </c>
      <c r="D106" s="227">
        <f>COUNTIF($C$3:C106,C106)</f>
        <v>6</v>
      </c>
      <c r="E106" s="227" t="str">
        <f>+'UIP ISJ'!B11</f>
        <v>Rahayu Arimbi</v>
      </c>
      <c r="F106" s="227" t="str">
        <f>+'UIP ISJ'!E11</f>
        <v>DM Keuangan</v>
      </c>
      <c r="G106" s="227" t="str">
        <f>+'UIP ISJ'!C11</f>
        <v>8106578Z</v>
      </c>
      <c r="H106" s="227" t="str">
        <f>+'UIP ISJ'!A11</f>
        <v>Reviewer 1</v>
      </c>
      <c r="I106" s="227" t="s">
        <v>1623</v>
      </c>
      <c r="J106" s="227" t="str">
        <f>+'UIP ISJ'!D11</f>
        <v>rahayu.arimbi@pln.co.id</v>
      </c>
      <c r="M106" s="227">
        <f>COUNTIFS($C$3:C106,C106,$I$3:I106,I106)</f>
        <v>2</v>
      </c>
    </row>
    <row r="107" spans="1:13">
      <c r="A107" s="10">
        <f t="shared" si="1"/>
        <v>105</v>
      </c>
      <c r="B107" s="229" t="s">
        <v>1631</v>
      </c>
      <c r="C107" s="227" t="s">
        <v>1625</v>
      </c>
      <c r="D107" s="227">
        <f>COUNTIF($C$3:C107,C107)</f>
        <v>7</v>
      </c>
      <c r="E107" s="227" t="str">
        <f>+'UIP ISJ'!B12</f>
        <v>Nurasnidah</v>
      </c>
      <c r="F107" s="227" t="str">
        <f>+'UIP ISJ'!E12</f>
        <v>Manajer Bidang KSDM</v>
      </c>
      <c r="G107" s="227" t="str">
        <f>+'UIP ISJ'!C12</f>
        <v>6995132R</v>
      </c>
      <c r="H107" s="227" t="str">
        <f>+'UIP ISJ'!A12</f>
        <v>Reviewer 2</v>
      </c>
      <c r="I107" s="227" t="s">
        <v>1623</v>
      </c>
      <c r="J107" s="227" t="str">
        <f>+'UIP ISJ'!D12</f>
        <v>nurasnidah@pln.co.id</v>
      </c>
      <c r="M107" s="227">
        <f>COUNTIFS($C$3:C107,C107,$I$3:I107,I107)</f>
        <v>3</v>
      </c>
    </row>
    <row r="108" spans="1:13">
      <c r="A108" s="10">
        <f t="shared" si="1"/>
        <v>106</v>
      </c>
      <c r="B108" s="229" t="s">
        <v>1631</v>
      </c>
      <c r="C108" t="s">
        <v>1626</v>
      </c>
      <c r="D108" s="227">
        <f>COUNTIF($C$3:C108,C108)</f>
        <v>1</v>
      </c>
      <c r="E108" t="str">
        <f>+'UIP JBB'!B3</f>
        <v>M. lhsan Hardeni</v>
      </c>
      <c r="F108" t="str">
        <f>+'UIP JBB'!E3</f>
        <v>Assrstant Analyst Perencanaan Anggaran</v>
      </c>
      <c r="G108" s="227">
        <f>+'UIP JBB'!C3</f>
        <v>891119562</v>
      </c>
      <c r="H108" t="str">
        <f>+'UIP JBB'!A3</f>
        <v>Kontributor 1</v>
      </c>
      <c r="I108" s="227" t="s">
        <v>1622</v>
      </c>
      <c r="J108" t="str">
        <f>+'UIP JBB'!D3</f>
        <v>hardeni@pln.co.id</v>
      </c>
      <c r="M108" s="227">
        <f>COUNTIFS($C$3:C108,C108,$I$3:I108,I108)</f>
        <v>1</v>
      </c>
    </row>
    <row r="109" spans="1:13">
      <c r="A109" s="10">
        <f t="shared" si="1"/>
        <v>107</v>
      </c>
      <c r="B109" s="229" t="s">
        <v>1631</v>
      </c>
      <c r="C109" s="227" t="s">
        <v>1626</v>
      </c>
      <c r="D109" s="227">
        <f>COUNTIF($C$3:C109,C109)</f>
        <v>2</v>
      </c>
      <c r="E109" s="227" t="str">
        <f>+'UIP JBB'!B4</f>
        <v>Fajar Satria Hutama</v>
      </c>
      <c r="F109" s="227" t="str">
        <f>+'UIP JBB'!E4</f>
        <v>Assistant Engineer Teknik Listrik</v>
      </c>
      <c r="G109" s="304" t="str">
        <f>+'UIP JBB'!C4</f>
        <v>8508438P</v>
      </c>
      <c r="H109" s="227" t="str">
        <f>+'UIP JBB'!A4</f>
        <v>Kontributor 2</v>
      </c>
      <c r="I109" s="227" t="s">
        <v>1622</v>
      </c>
      <c r="J109" s="227" t="str">
        <f>+'UIP JBB'!D4</f>
        <v>fajar.satria@pln.co.id</v>
      </c>
      <c r="M109" s="227">
        <f>COUNTIFS($C$3:C109,C109,$I$3:I109,I109)</f>
        <v>2</v>
      </c>
    </row>
    <row r="110" spans="1:13">
      <c r="A110" s="10">
        <f t="shared" si="1"/>
        <v>108</v>
      </c>
      <c r="B110" s="229" t="s">
        <v>1631</v>
      </c>
      <c r="C110" s="227" t="s">
        <v>1626</v>
      </c>
      <c r="D110" s="227">
        <f>COUNTIF($C$3:C110,C110)</f>
        <v>3</v>
      </c>
      <c r="E110" s="227" t="str">
        <f>+'UIP JBB'!B5</f>
        <v>Rifki Santoso</v>
      </c>
      <c r="F110" s="227" t="str">
        <f>+'UIP JBB'!E5</f>
        <v>Deputi Manajer Elektromekanik</v>
      </c>
      <c r="G110" s="304" t="str">
        <f>+'UIP JBB'!C5</f>
        <v>8308481Z</v>
      </c>
      <c r="H110" s="227" t="str">
        <f>+'UIP JBB'!A5</f>
        <v>Reviewer 1</v>
      </c>
      <c r="I110" s="227" t="s">
        <v>1622</v>
      </c>
      <c r="J110" s="227" t="str">
        <f>+'UIP JBB'!D5</f>
        <v>santoso.rifki@pln.co.id</v>
      </c>
      <c r="M110" s="227">
        <f>COUNTIFS($C$3:C110,C110,$I$3:I110,I110)</f>
        <v>3</v>
      </c>
    </row>
    <row r="111" spans="1:13">
      <c r="A111" s="10">
        <f t="shared" si="1"/>
        <v>109</v>
      </c>
      <c r="B111" s="229" t="s">
        <v>1631</v>
      </c>
      <c r="C111" s="227" t="s">
        <v>1626</v>
      </c>
      <c r="D111" s="227">
        <f>COUNTIF($C$3:C111,C111)</f>
        <v>4</v>
      </c>
      <c r="E111" s="227" t="str">
        <f>+'UIP JBB'!B6</f>
        <v>Djoko Nugroho</v>
      </c>
      <c r="F111" s="227" t="str">
        <f>+'UIP JBB'!E6</f>
        <v>Manajer Perencanaan</v>
      </c>
      <c r="G111" s="304" t="str">
        <f>+'UIP JBB'!C6</f>
        <v>7095075P</v>
      </c>
      <c r="H111" s="227" t="str">
        <f>+'UIP JBB'!A6</f>
        <v>Reviewer 2</v>
      </c>
      <c r="I111" s="227" t="s">
        <v>1622</v>
      </c>
      <c r="J111" s="227" t="str">
        <f>+'UIP JBB'!D6</f>
        <v>djoko.nugroho@pln.co.id</v>
      </c>
      <c r="M111" s="227">
        <f>COUNTIFS($C$3:C111,C111,$I$3:I111,I111)</f>
        <v>4</v>
      </c>
    </row>
    <row r="112" spans="1:13">
      <c r="A112" s="10">
        <f t="shared" si="1"/>
        <v>110</v>
      </c>
      <c r="B112" s="229" t="s">
        <v>1631</v>
      </c>
      <c r="C112" s="227" t="s">
        <v>1626</v>
      </c>
      <c r="D112" s="227">
        <f>COUNTIF($C$3:C112,C112)</f>
        <v>5</v>
      </c>
      <c r="E112" t="str">
        <f>+'UIP JBB'!B11</f>
        <v>Leni Darliani</v>
      </c>
      <c r="F112" t="str">
        <f>+'UIP JBB'!E11</f>
        <v>Assistant Analyst Perencanaan Anggaran</v>
      </c>
      <c r="G112" s="227" t="str">
        <f>+'UIP JBB'!C11</f>
        <v>89111956Z</v>
      </c>
      <c r="H112" t="str">
        <f>+'UIP JBB'!A11</f>
        <v>Kontributor 1</v>
      </c>
      <c r="I112" s="227" t="s">
        <v>1623</v>
      </c>
      <c r="J112" t="str">
        <f>+'UIP JBB'!D11</f>
        <v>leni.darliani@pln.co.id</v>
      </c>
      <c r="M112" s="227">
        <f>COUNTIFS($C$3:C112,C112,$I$3:I112,I112)</f>
        <v>1</v>
      </c>
    </row>
    <row r="113" spans="1:13">
      <c r="A113" s="10">
        <f t="shared" si="1"/>
        <v>111</v>
      </c>
      <c r="B113" s="229" t="s">
        <v>1631</v>
      </c>
      <c r="C113" s="227" t="s">
        <v>1626</v>
      </c>
      <c r="D113" s="227">
        <f>COUNTIF($C$3:C113,C113)</f>
        <v>6</v>
      </c>
      <c r="E113" s="227" t="str">
        <f>+'UIP JBB'!B12</f>
        <v>Anggoro Indro Pradipto</v>
      </c>
      <c r="F113" s="227" t="str">
        <f>+'UIP JBB'!E12</f>
        <v>PLT Deputi Manajer Perencanaan Anggaran</v>
      </c>
      <c r="G113" s="227" t="str">
        <f>+'UIP JBB'!C12</f>
        <v>8409767Z</v>
      </c>
      <c r="H113" s="227" t="str">
        <f>+'UIP JBB'!A12</f>
        <v>Reviewer 1</v>
      </c>
      <c r="I113" s="227" t="s">
        <v>1623</v>
      </c>
      <c r="J113" s="227" t="str">
        <f>+'UIP JBB'!D12</f>
        <v>Anggoro.Pradipto@pln.co.id</v>
      </c>
      <c r="M113" s="227">
        <f>COUNTIFS($C$3:C113,C113,$I$3:I113,I113)</f>
        <v>2</v>
      </c>
    </row>
    <row r="114" spans="1:13">
      <c r="A114" s="10">
        <f t="shared" si="1"/>
        <v>112</v>
      </c>
      <c r="B114" s="229" t="s">
        <v>1631</v>
      </c>
      <c r="C114" s="227" t="s">
        <v>1626</v>
      </c>
      <c r="D114" s="227">
        <f>COUNTIF($C$3:C114,C114)</f>
        <v>7</v>
      </c>
      <c r="E114" s="227" t="str">
        <f>+'UIP JBB'!B13</f>
        <v>Endah Yuliati</v>
      </c>
      <c r="F114" s="227" t="str">
        <f>+'UIP JBB'!E13</f>
        <v>Manajer Keuangan Dan Sumber Daya Manusia</v>
      </c>
      <c r="G114" s="227" t="str">
        <f>+'UIP JBB'!C13</f>
        <v>6791060Z</v>
      </c>
      <c r="H114" s="227" t="str">
        <f>+'UIP JBB'!A13</f>
        <v>Reviewer 2</v>
      </c>
      <c r="I114" s="227" t="s">
        <v>1623</v>
      </c>
      <c r="J114" s="227" t="str">
        <f>+'UIP JBB'!D13</f>
        <v>Endah.Yuliati@pln.co.id</v>
      </c>
      <c r="M114" s="227">
        <f>COUNTIFS($C$3:C114,C114,$I$3:I114,I114)</f>
        <v>3</v>
      </c>
    </row>
    <row r="115" spans="1:13">
      <c r="A115" s="10">
        <f t="shared" si="1"/>
        <v>113</v>
      </c>
      <c r="B115" s="229" t="s">
        <v>1631</v>
      </c>
      <c r="C115" t="s">
        <v>1627</v>
      </c>
      <c r="D115" s="227">
        <f>COUNTIF($C$3:C115,C115)</f>
        <v>1</v>
      </c>
      <c r="E115" t="str">
        <f>+Disjaya!B4</f>
        <v>Reza Dwi Saputra</v>
      </c>
      <c r="F115" t="str">
        <f>+Disjaya!E4</f>
        <v>JA Pelap Manj</v>
      </c>
      <c r="G115" s="227" t="str">
        <f>+Disjaya!C4</f>
        <v>94161729ZY</v>
      </c>
      <c r="H115" t="str">
        <f>+Disjaya!A4</f>
        <v>Kontributor  1</v>
      </c>
      <c r="I115" s="227" t="s">
        <v>1622</v>
      </c>
      <c r="J115" t="str">
        <f>+Disjaya!D4</f>
        <v>reza.saputra@pln.co.id</v>
      </c>
      <c r="M115" s="227">
        <f>COUNTIFS($C$3:C115,C115,$I$3:I115,I115)</f>
        <v>1</v>
      </c>
    </row>
    <row r="116" spans="1:13">
      <c r="A116" s="10">
        <f t="shared" si="1"/>
        <v>114</v>
      </c>
      <c r="B116" s="229" t="s">
        <v>1631</v>
      </c>
      <c r="C116" s="227" t="s">
        <v>1627</v>
      </c>
      <c r="D116" s="227">
        <f>COUNTIF($C$3:C116,C116)</f>
        <v>2</v>
      </c>
      <c r="E116" s="227" t="str">
        <f>+Disjaya!B5</f>
        <v>Pramesti Sri Indraswari</v>
      </c>
      <c r="F116" s="227" t="str">
        <f>+Disjaya!E5</f>
        <v>AS Pelap Manj</v>
      </c>
      <c r="G116" s="227" t="str">
        <f>+Disjaya!C5</f>
        <v>9115118ZY</v>
      </c>
      <c r="H116" s="227" t="str">
        <f>+Disjaya!A5</f>
        <v>Kontributor  2</v>
      </c>
      <c r="I116" s="227" t="s">
        <v>1622</v>
      </c>
      <c r="J116" s="227" t="str">
        <f>+Disjaya!D5</f>
        <v>pramesti.sri@pln.co.id</v>
      </c>
      <c r="M116" s="227">
        <f>COUNTIFS($C$3:C116,C116,$I$3:I116,I116)</f>
        <v>2</v>
      </c>
    </row>
    <row r="117" spans="1:13">
      <c r="A117" s="10">
        <f t="shared" si="1"/>
        <v>115</v>
      </c>
      <c r="B117" s="229" t="s">
        <v>1631</v>
      </c>
      <c r="C117" s="227" t="s">
        <v>1627</v>
      </c>
      <c r="D117" s="227">
        <f>COUNTIF($C$3:C117,C117)</f>
        <v>3</v>
      </c>
      <c r="E117" s="227" t="str">
        <f>+Disjaya!B6</f>
        <v>Sukardi</v>
      </c>
      <c r="F117" s="227" t="str">
        <f>+Disjaya!E6</f>
        <v>AN Pelap Manj</v>
      </c>
      <c r="G117" s="227" t="str">
        <f>+Disjaya!C6</f>
        <v>7094068M</v>
      </c>
      <c r="H117" s="227" t="str">
        <f>+Disjaya!A6</f>
        <v>Reviewer 1</v>
      </c>
      <c r="I117" s="227" t="s">
        <v>1622</v>
      </c>
      <c r="J117" s="227" t="str">
        <f>+Disjaya!D6</f>
        <v>sukardi.94m@pln.co.id</v>
      </c>
      <c r="M117" s="227">
        <f>COUNTIFS($C$3:C117,C117,$I$3:I117,I117)</f>
        <v>3</v>
      </c>
    </row>
    <row r="118" spans="1:13">
      <c r="A118" s="10">
        <f t="shared" si="1"/>
        <v>116</v>
      </c>
      <c r="B118" s="229" t="s">
        <v>1631</v>
      </c>
      <c r="C118" s="227" t="s">
        <v>1627</v>
      </c>
      <c r="D118" s="227">
        <f>COUNTIF($C$3:C118,C118)</f>
        <v>4</v>
      </c>
      <c r="E118" s="227" t="str">
        <f>+Disjaya!B7</f>
        <v>Sindu Putra Gede Agung</v>
      </c>
      <c r="F118" s="227" t="str">
        <f>+Disjaya!E7</f>
        <v>Manajer Perencanaan</v>
      </c>
      <c r="G118" s="227" t="str">
        <f>+Disjaya!C7</f>
        <v>6894089P</v>
      </c>
      <c r="H118" s="227" t="str">
        <f>+Disjaya!A7</f>
        <v>Reviewer 2</v>
      </c>
      <c r="I118" s="227" t="s">
        <v>1622</v>
      </c>
      <c r="J118" s="227" t="str">
        <f>+Disjaya!D7</f>
        <v>sindu@pln.co.id</v>
      </c>
      <c r="M118" s="227">
        <f>COUNTIFS($C$3:C118,C118,$I$3:I118,I118)</f>
        <v>4</v>
      </c>
    </row>
    <row r="119" spans="1:13">
      <c r="A119" s="10">
        <f t="shared" si="1"/>
        <v>117</v>
      </c>
      <c r="B119" s="229" t="s">
        <v>1631</v>
      </c>
      <c r="C119" s="227" t="s">
        <v>1627</v>
      </c>
      <c r="D119" s="227">
        <f>COUNTIF($C$3:C119,C119)</f>
        <v>5</v>
      </c>
      <c r="E119" s="227" t="str">
        <f>+Disjaya!B12</f>
        <v>Joko Prastyo</v>
      </c>
      <c r="F119" s="227" t="str">
        <f>+Disjaya!E12</f>
        <v>SPV Ang Op</v>
      </c>
      <c r="G119" s="227" t="str">
        <f>+Disjaya!C12</f>
        <v>7092199M</v>
      </c>
      <c r="H119" s="227" t="str">
        <f>+Disjaya!A12</f>
        <v>Kontributor  1</v>
      </c>
      <c r="I119" s="227" t="s">
        <v>1623</v>
      </c>
      <c r="J119" s="227" t="str">
        <f>+Disjaya!D12</f>
        <v>joko.prastyo@pln.co.id</v>
      </c>
      <c r="M119" s="227">
        <f>COUNTIFS($C$3:C119,C119,$I$3:I119,I119)</f>
        <v>1</v>
      </c>
    </row>
    <row r="120" spans="1:13">
      <c r="A120" s="10">
        <f t="shared" si="1"/>
        <v>118</v>
      </c>
      <c r="B120" s="229" t="s">
        <v>1631</v>
      </c>
      <c r="C120" s="227" t="s">
        <v>1627</v>
      </c>
      <c r="D120" s="227">
        <f>COUNTIF($C$3:C120,C120)</f>
        <v>6</v>
      </c>
      <c r="E120" s="227" t="str">
        <f>+Disjaya!B13</f>
        <v>Luciana Yvette Taroreh</v>
      </c>
      <c r="F120" s="227" t="str">
        <f>+Disjaya!E13</f>
        <v>DM Anggaran</v>
      </c>
      <c r="G120" s="227" t="str">
        <f>+Disjaya!C13</f>
        <v>6384011T</v>
      </c>
      <c r="H120" s="227" t="str">
        <f>+Disjaya!A13</f>
        <v>Reviewer 1</v>
      </c>
      <c r="I120" s="227" t="s">
        <v>1623</v>
      </c>
      <c r="J120" s="227" t="str">
        <f>+Disjaya!D13</f>
        <v>luciana.taroreh@pln.co.id</v>
      </c>
      <c r="M120" s="227">
        <f>COUNTIFS($C$3:C120,C120,$I$3:I120,I120)</f>
        <v>2</v>
      </c>
    </row>
    <row r="121" spans="1:13">
      <c r="A121" s="10">
        <f t="shared" si="1"/>
        <v>119</v>
      </c>
      <c r="B121" s="229" t="s">
        <v>1631</v>
      </c>
      <c r="C121" s="227" t="s">
        <v>1627</v>
      </c>
      <c r="D121" s="227">
        <f>COUNTIF($C$3:C121,C121)</f>
        <v>7</v>
      </c>
      <c r="E121" s="227" t="str">
        <f>+Disjaya!B14</f>
        <v>M. Ismed Surianegara</v>
      </c>
      <c r="F121" s="227" t="str">
        <f>+Disjaya!E14</f>
        <v>Manajer Keuangan</v>
      </c>
      <c r="G121" s="227" t="str">
        <f>+Disjaya!C14</f>
        <v>6484024D</v>
      </c>
      <c r="H121" s="227" t="str">
        <f>+Disjaya!A14</f>
        <v>Reviewer 2</v>
      </c>
      <c r="I121" s="227" t="s">
        <v>1623</v>
      </c>
      <c r="J121" s="227" t="str">
        <f>+Disjaya!D14</f>
        <v>ismed.surianega@pln.co.id</v>
      </c>
      <c r="M121" s="227">
        <f>COUNTIFS($C$3:C121,C121,$I$3:I121,I121)</f>
        <v>3</v>
      </c>
    </row>
    <row r="122" spans="1:13">
      <c r="A122" s="10">
        <f t="shared" si="1"/>
        <v>120</v>
      </c>
      <c r="B122" s="229" t="s">
        <v>1631</v>
      </c>
      <c r="C122" t="s">
        <v>1628</v>
      </c>
      <c r="D122" s="227">
        <f>COUNTIF($C$3:C122,C122)</f>
        <v>1</v>
      </c>
      <c r="E122" t="str">
        <f>+Disbanten!B4</f>
        <v>Catur Nazardi P</v>
      </c>
      <c r="F122" t="str">
        <f>+Disbanten!E4</f>
        <v>Staf Renus</v>
      </c>
      <c r="G122" s="227" t="str">
        <f>+Disbanten!C4</f>
        <v>8306009L</v>
      </c>
      <c r="H122" t="str">
        <f>+Disbanten!A4</f>
        <v>Kontributor  1</v>
      </c>
      <c r="I122" s="227" t="s">
        <v>1622</v>
      </c>
      <c r="J122" t="str">
        <f>+Disbanten!D4</f>
        <v>Catur.nazardi@pln.co.id</v>
      </c>
      <c r="M122" s="227">
        <f>COUNTIFS($C$3:C122,C122,$I$3:I122,I122)</f>
        <v>1</v>
      </c>
    </row>
    <row r="123" spans="1:13">
      <c r="A123" s="10">
        <f t="shared" si="1"/>
        <v>121</v>
      </c>
      <c r="B123" s="229" t="s">
        <v>1631</v>
      </c>
      <c r="C123" s="227" t="s">
        <v>1628</v>
      </c>
      <c r="D123" s="227">
        <f>COUNTIF($C$3:C123,C123)</f>
        <v>2</v>
      </c>
      <c r="E123" s="227" t="str">
        <f>+Disbanten!B5</f>
        <v>Mokhamad Irfan</v>
      </c>
      <c r="F123" s="227" t="str">
        <f>+Disbanten!E5</f>
        <v>Staf Rensis</v>
      </c>
      <c r="G123" s="227" t="str">
        <f>+Disbanten!C5</f>
        <v>941616532Y</v>
      </c>
      <c r="H123" s="227" t="str">
        <f>+Disbanten!A5</f>
        <v>Kontributor  2</v>
      </c>
      <c r="I123" s="227" t="s">
        <v>1622</v>
      </c>
      <c r="J123" s="227" t="str">
        <f>+Disbanten!D5</f>
        <v>Mokhamad.irfan@pln.co.id</v>
      </c>
      <c r="M123" s="227">
        <f>COUNTIFS($C$3:C123,C123,$I$3:I123,I123)</f>
        <v>2</v>
      </c>
    </row>
    <row r="124" spans="1:13">
      <c r="A124" s="10">
        <f t="shared" si="1"/>
        <v>122</v>
      </c>
      <c r="B124" s="229" t="s">
        <v>1631</v>
      </c>
      <c r="C124" s="227" t="s">
        <v>1628</v>
      </c>
      <c r="D124" s="227">
        <f>COUNTIF($C$3:C124,C124)</f>
        <v>3</v>
      </c>
      <c r="E124" s="227" t="str">
        <f>+Disbanten!B6</f>
        <v>Yusrizal</v>
      </c>
      <c r="F124" s="227" t="str">
        <f>+Disbanten!E6</f>
        <v>DM Renus</v>
      </c>
      <c r="G124" s="227" t="str">
        <f>+Disbanten!C6</f>
        <v>7906130Z</v>
      </c>
      <c r="H124" s="227" t="str">
        <f>+Disbanten!A6</f>
        <v>Reviewer 1</v>
      </c>
      <c r="I124" s="227" t="s">
        <v>1622</v>
      </c>
      <c r="J124" s="227" t="str">
        <f>+Disbanten!D6</f>
        <v>Yusrizal@pln.co.id</v>
      </c>
      <c r="M124" s="227">
        <f>COUNTIFS($C$3:C124,C124,$I$3:I124,I124)</f>
        <v>3</v>
      </c>
    </row>
    <row r="125" spans="1:13">
      <c r="A125" s="10">
        <f t="shared" si="1"/>
        <v>123</v>
      </c>
      <c r="B125" s="229" t="s">
        <v>1631</v>
      </c>
      <c r="C125" s="227" t="s">
        <v>1628</v>
      </c>
      <c r="D125" s="227">
        <f>COUNTIF($C$3:C125,C125)</f>
        <v>4</v>
      </c>
      <c r="E125" s="227" t="str">
        <f>+Disbanten!B7</f>
        <v>Yarid  Pabisa</v>
      </c>
      <c r="F125" s="227" t="str">
        <f>+Disbanten!E7</f>
        <v>Manajer Perencanaan</v>
      </c>
      <c r="G125" s="227" t="str">
        <f>+Disbanten!C7</f>
        <v>6693103Z</v>
      </c>
      <c r="H125" s="227" t="str">
        <f>+Disbanten!A7</f>
        <v>Reviewer 2</v>
      </c>
      <c r="I125" s="227" t="s">
        <v>1622</v>
      </c>
      <c r="J125" s="227" t="str">
        <f>+Disbanten!D7</f>
        <v>Yarid.pabisa@pln.co.id</v>
      </c>
      <c r="M125" s="227">
        <f>COUNTIFS($C$3:C125,C125,$I$3:I125,I125)</f>
        <v>4</v>
      </c>
    </row>
    <row r="126" spans="1:13">
      <c r="A126" s="10">
        <f t="shared" si="1"/>
        <v>124</v>
      </c>
      <c r="B126" s="229" t="s">
        <v>1631</v>
      </c>
      <c r="C126" s="227" t="s">
        <v>1628</v>
      </c>
      <c r="D126" s="227">
        <f>COUNTIF($C$3:C126,C126)</f>
        <v>5</v>
      </c>
      <c r="E126" s="227" t="str">
        <f>+Disbanten!B12</f>
        <v>Atika  Asokawati</v>
      </c>
      <c r="F126" s="227" t="str">
        <f>+Disbanten!E12</f>
        <v>AS Anggaran Operasi</v>
      </c>
      <c r="G126" s="227" t="str">
        <f>+Disbanten!C12</f>
        <v>93161412ZY</v>
      </c>
      <c r="H126" s="227" t="str">
        <f>+Disbanten!A12</f>
        <v>Kontributor  1</v>
      </c>
      <c r="I126" s="227" t="s">
        <v>1623</v>
      </c>
      <c r="J126" s="227" t="str">
        <f>+Disbanten!D12</f>
        <v>Atika.asokawati@pln.co.id</v>
      </c>
      <c r="M126" s="227">
        <f>COUNTIFS($C$3:C126,C126,$I$3:I126,I126)</f>
        <v>1</v>
      </c>
    </row>
    <row r="127" spans="1:13">
      <c r="A127" s="10">
        <f t="shared" si="1"/>
        <v>125</v>
      </c>
      <c r="B127" s="229" t="s">
        <v>1631</v>
      </c>
      <c r="C127" s="227" t="s">
        <v>1628</v>
      </c>
      <c r="D127" s="227">
        <f>COUNTIF($C$3:C127,C127)</f>
        <v>6</v>
      </c>
      <c r="E127" s="227" t="str">
        <f>+Disbanten!B13</f>
        <v>Sri Sujiyanti</v>
      </c>
      <c r="F127" s="227" t="str">
        <f>+Disbanten!E13</f>
        <v>DM Anggaran</v>
      </c>
      <c r="G127" s="227" t="str">
        <f>+Disbanten!C13</f>
        <v>6485072M</v>
      </c>
      <c r="H127" s="227" t="str">
        <f>+Disbanten!A13</f>
        <v>Reviewer 1</v>
      </c>
      <c r="I127" s="227" t="s">
        <v>1623</v>
      </c>
      <c r="J127" s="227" t="str">
        <f>+Disbanten!D13</f>
        <v>sri.sujiyanti@pln.co.id</v>
      </c>
      <c r="M127" s="227">
        <f>COUNTIFS($C$3:C127,C127,$I$3:I127,I127)</f>
        <v>2</v>
      </c>
    </row>
    <row r="128" spans="1:13">
      <c r="A128" s="10">
        <f t="shared" si="1"/>
        <v>126</v>
      </c>
      <c r="B128" s="229" t="s">
        <v>1631</v>
      </c>
      <c r="C128" s="227" t="s">
        <v>1628</v>
      </c>
      <c r="D128" s="227">
        <f>COUNTIF($C$3:C128,C128)</f>
        <v>7</v>
      </c>
      <c r="E128" s="227" t="str">
        <f>+Disbanten!B14</f>
        <v>Khairul Amri</v>
      </c>
      <c r="F128" s="227" t="str">
        <f>+Disbanten!E14</f>
        <v>Manajer Keuangan</v>
      </c>
      <c r="G128" s="227" t="str">
        <f>+Disbanten!C14</f>
        <v>7095130R</v>
      </c>
      <c r="H128" s="227" t="str">
        <f>+Disbanten!A14</f>
        <v>Reviewer 2</v>
      </c>
      <c r="I128" s="227" t="s">
        <v>1623</v>
      </c>
      <c r="J128" s="227" t="str">
        <f>+Disbanten!D14</f>
        <v>Khairul.amri@pln.co.id</v>
      </c>
      <c r="M128" s="227">
        <f>COUNTIFS($C$3:C128,C128,$I$3:I128,I128)</f>
        <v>3</v>
      </c>
    </row>
    <row r="129" spans="1:13">
      <c r="A129" s="10">
        <f t="shared" si="1"/>
        <v>127</v>
      </c>
      <c r="B129" s="229" t="s">
        <v>1631</v>
      </c>
      <c r="C129" t="s">
        <v>1629</v>
      </c>
      <c r="D129" s="227">
        <f>COUNTIF($C$3:C129,C129)</f>
        <v>1</v>
      </c>
      <c r="E129" t="str">
        <f>+TJBB!B4</f>
        <v>Jezzy Dwi Puspo</v>
      </c>
      <c r="F129" t="str">
        <f>+TJBB!E4</f>
        <v>Staf</v>
      </c>
      <c r="G129" s="227" t="str">
        <f>+TJBB!C4</f>
        <v>9216949ZY</v>
      </c>
      <c r="H129" t="str">
        <f>+TJBB!A4</f>
        <v>Kontributor  1</v>
      </c>
      <c r="I129" s="227" t="s">
        <v>1622</v>
      </c>
      <c r="J129" t="str">
        <f>+TJBB!D4</f>
        <v>jezzydp@pln.co.id</v>
      </c>
      <c r="M129" s="227">
        <f>COUNTIFS($C$3:C129,C129,$I$3:I129,I129)</f>
        <v>1</v>
      </c>
    </row>
    <row r="130" spans="1:13">
      <c r="A130" s="10">
        <f t="shared" si="1"/>
        <v>128</v>
      </c>
      <c r="B130" s="229" t="s">
        <v>1631</v>
      </c>
      <c r="C130" s="227" t="s">
        <v>1629</v>
      </c>
      <c r="D130" s="227">
        <f>COUNTIF($C$3:C130,C130)</f>
        <v>2</v>
      </c>
      <c r="E130" s="227" t="str">
        <f>+TJBB!B5</f>
        <v>Anna Dwita Paulus Udin</v>
      </c>
      <c r="F130" s="227" t="str">
        <f>+TJBB!E5</f>
        <v>Staf</v>
      </c>
      <c r="G130" s="227" t="str">
        <f>+TJBB!C5</f>
        <v>9216917ZY</v>
      </c>
      <c r="H130" s="227" t="str">
        <f>+TJBB!A5</f>
        <v>Kontributor  2</v>
      </c>
      <c r="I130" s="227" t="s">
        <v>1622</v>
      </c>
      <c r="J130" s="227" t="str">
        <f>+TJBB!D5</f>
        <v>annadwitaps@pln.co.id</v>
      </c>
      <c r="M130" s="227">
        <f>COUNTIFS($C$3:C130,C130,$I$3:I130,I130)</f>
        <v>2</v>
      </c>
    </row>
    <row r="131" spans="1:13">
      <c r="A131" s="10">
        <f t="shared" si="1"/>
        <v>129</v>
      </c>
      <c r="B131" s="229" t="s">
        <v>1631</v>
      </c>
      <c r="C131" s="227" t="s">
        <v>1629</v>
      </c>
      <c r="D131" s="227">
        <f>COUNTIF($C$3:C131,C131)</f>
        <v>3</v>
      </c>
      <c r="E131" s="227" t="str">
        <f>+TJBB!B6</f>
        <v>R. Yudianto</v>
      </c>
      <c r="F131" s="227" t="str">
        <f>+TJBB!E6</f>
        <v>DM (Setara)</v>
      </c>
      <c r="G131" s="227" t="str">
        <f>+TJBB!C6</f>
        <v>7094246KIII</v>
      </c>
      <c r="H131" s="227" t="str">
        <f>+TJBB!A6</f>
        <v>Reviewer 1</v>
      </c>
      <c r="I131" s="227" t="s">
        <v>1622</v>
      </c>
      <c r="J131" s="227" t="str">
        <f>+TJBB!D6</f>
        <v>r.yudianto@pln.co.id</v>
      </c>
      <c r="M131" s="227">
        <f>COUNTIFS($C$3:C131,C131,$I$3:I131,I131)</f>
        <v>3</v>
      </c>
    </row>
    <row r="132" spans="1:13">
      <c r="A132" s="10">
        <f t="shared" si="1"/>
        <v>130</v>
      </c>
      <c r="B132" s="229" t="s">
        <v>1631</v>
      </c>
      <c r="C132" s="227" t="s">
        <v>1629</v>
      </c>
      <c r="D132" s="227">
        <f>COUNTIF($C$3:C132,C132)</f>
        <v>4</v>
      </c>
      <c r="E132" s="227" t="str">
        <f>+TJBB!B7</f>
        <v>Onda Irawan</v>
      </c>
      <c r="F132" s="227" t="str">
        <f>+TJBB!E7</f>
        <v>Manajer (Setara)</v>
      </c>
      <c r="G132" s="227" t="str">
        <f>+TJBB!C7</f>
        <v>7192162KIII</v>
      </c>
      <c r="H132" s="227" t="str">
        <f>+TJBB!A7</f>
        <v>Reviewer 2</v>
      </c>
      <c r="I132" s="227" t="s">
        <v>1622</v>
      </c>
      <c r="J132" s="227" t="str">
        <f>+TJBB!D7</f>
        <v>onda_ira@pln.co.id</v>
      </c>
      <c r="M132" s="227">
        <f>COUNTIFS($C$3:C132,C132,$I$3:I132,I132)</f>
        <v>4</v>
      </c>
    </row>
    <row r="133" spans="1:13">
      <c r="A133" s="10">
        <f t="shared" ref="A133:A196" si="2">1+A132</f>
        <v>131</v>
      </c>
      <c r="B133" s="229" t="s">
        <v>1631</v>
      </c>
      <c r="C133" s="227" t="s">
        <v>1629</v>
      </c>
      <c r="D133" s="227">
        <f>COUNTIF($C$3:C133,C133)</f>
        <v>5</v>
      </c>
      <c r="E133" s="227" t="str">
        <f>+TJBB!B12</f>
        <v>Eddy Istiawan</v>
      </c>
      <c r="F133" s="227" t="str">
        <f>+TJBB!E12</f>
        <v>Staf</v>
      </c>
      <c r="G133" s="227" t="str">
        <f>+TJBB!C12</f>
        <v>7393132KIII</v>
      </c>
      <c r="H133" s="227" t="str">
        <f>+TJBB!A12</f>
        <v>Kontributor  1</v>
      </c>
      <c r="I133" s="227" t="s">
        <v>1623</v>
      </c>
      <c r="J133" s="227" t="str">
        <f>+TJBB!D12</f>
        <v>eddy_is@pln.co.id</v>
      </c>
      <c r="M133" s="227">
        <f>COUNTIFS($C$3:C133,C133,$I$3:I133,I133)</f>
        <v>1</v>
      </c>
    </row>
    <row r="134" spans="1:13">
      <c r="A134" s="10">
        <f t="shared" si="2"/>
        <v>132</v>
      </c>
      <c r="B134" s="229" t="s">
        <v>1631</v>
      </c>
      <c r="C134" s="227" t="s">
        <v>1629</v>
      </c>
      <c r="D134" s="227">
        <f>COUNTIF($C$3:C134,C134)</f>
        <v>6</v>
      </c>
      <c r="E134" s="227" t="str">
        <f>+TJBB!B13</f>
        <v>Bambang Santoso</v>
      </c>
      <c r="F134" s="227" t="str">
        <f>+TJBB!E13</f>
        <v>DM (Setara)</v>
      </c>
      <c r="G134" s="227" t="str">
        <f>+TJBB!C13</f>
        <v>7806050Z</v>
      </c>
      <c r="H134" s="227" t="str">
        <f>+TJBB!A13</f>
        <v>Reviewer 1</v>
      </c>
      <c r="I134" s="227" t="s">
        <v>1623</v>
      </c>
      <c r="J134" s="227" t="str">
        <f>+TJBB!D13</f>
        <v>b.santoso78@pln.co.id</v>
      </c>
      <c r="M134" s="227">
        <f>COUNTIFS($C$3:C134,C134,$I$3:I134,I134)</f>
        <v>2</v>
      </c>
    </row>
    <row r="135" spans="1:13">
      <c r="A135" s="10">
        <f t="shared" si="2"/>
        <v>133</v>
      </c>
      <c r="B135" s="229" t="s">
        <v>1631</v>
      </c>
      <c r="C135" s="227" t="s">
        <v>1629</v>
      </c>
      <c r="D135" s="227">
        <f>COUNTIF($C$3:C135,C135)</f>
        <v>7</v>
      </c>
      <c r="E135" s="227" t="str">
        <f>+TJBB!B14</f>
        <v>Risma Royani</v>
      </c>
      <c r="F135" s="227" t="str">
        <f>+TJBB!E14</f>
        <v>Manajer (Setara)</v>
      </c>
      <c r="G135" s="227" t="str">
        <f>+TJBB!C14</f>
        <v>7095011D</v>
      </c>
      <c r="H135" s="227" t="str">
        <f>+TJBB!A14</f>
        <v>Reviewer 2</v>
      </c>
      <c r="I135" s="227" t="s">
        <v>1623</v>
      </c>
      <c r="J135" s="227" t="str">
        <f>+TJBB!D14</f>
        <v>risma.royani@pln.co.id</v>
      </c>
      <c r="M135" s="227">
        <f>COUNTIFS($C$3:C135,C135,$I$3:I135,I135)</f>
        <v>3</v>
      </c>
    </row>
    <row r="136" spans="1:13">
      <c r="A136" s="10">
        <f t="shared" si="2"/>
        <v>134</v>
      </c>
      <c r="B136" s="229" t="s">
        <v>1631</v>
      </c>
      <c r="C136" t="s">
        <v>1630</v>
      </c>
      <c r="D136" s="227">
        <f>COUNTIF($C$3:C136,C136)</f>
        <v>1</v>
      </c>
      <c r="E136" t="str">
        <f>+'KIT JBB'!B4</f>
        <v>Sri Wahyuningsih</v>
      </c>
      <c r="F136" t="str">
        <f>+'KIT JBB'!E4</f>
        <v>AA DAL KIN</v>
      </c>
      <c r="G136" s="227" t="str">
        <f>+'KIT JBB'!C4</f>
        <v>8007054-Z</v>
      </c>
      <c r="H136" t="str">
        <f>+'KIT JBB'!A4</f>
        <v>Kontributor 1</v>
      </c>
      <c r="I136" s="227" t="s">
        <v>1622</v>
      </c>
      <c r="J136" t="str">
        <f>+'KIT JBB'!D4</f>
        <v>sri.wahyuningsih3@pln.co.id</v>
      </c>
      <c r="M136" s="227">
        <f>COUNTIFS($C$3:C136,C136,$I$3:I136,I136)</f>
        <v>1</v>
      </c>
    </row>
    <row r="137" spans="1:13">
      <c r="A137" s="10">
        <f t="shared" si="2"/>
        <v>135</v>
      </c>
      <c r="B137" s="229" t="s">
        <v>1631</v>
      </c>
      <c r="C137" s="227" t="s">
        <v>1630</v>
      </c>
      <c r="D137" s="227">
        <f>COUNTIF($C$3:C137,C137)</f>
        <v>2</v>
      </c>
      <c r="E137" s="227" t="str">
        <f>+'KIT JBB'!B5</f>
        <v>Avisena Varadiano</v>
      </c>
      <c r="F137" s="227" t="str">
        <f>+'KIT JBB'!E5</f>
        <v>AE LOLA KIT</v>
      </c>
      <c r="G137" s="227" t="str">
        <f>+'KIT JBB'!C5</f>
        <v>8410391-Z</v>
      </c>
      <c r="H137" s="227" t="str">
        <f>+'KIT JBB'!A5</f>
        <v>Kontributor 2</v>
      </c>
      <c r="I137" s="227" t="s">
        <v>1622</v>
      </c>
      <c r="J137" s="227" t="str">
        <f>+'KIT JBB'!D5</f>
        <v>Avisena.V@pln.co.id</v>
      </c>
      <c r="M137" s="227">
        <f>COUNTIFS($C$3:C137,C137,$I$3:I137,I137)</f>
        <v>2</v>
      </c>
    </row>
    <row r="138" spans="1:13">
      <c r="A138" s="10">
        <f t="shared" si="2"/>
        <v>136</v>
      </c>
      <c r="B138" s="229" t="s">
        <v>1631</v>
      </c>
      <c r="C138" s="227" t="s">
        <v>1630</v>
      </c>
      <c r="D138" s="227">
        <f>COUNTIF($C$3:C138,C138)</f>
        <v>3</v>
      </c>
      <c r="E138" s="227" t="str">
        <f>+'KIT JBB'!B6</f>
        <v>Hariadi Fitrianto</v>
      </c>
      <c r="F138" s="227" t="str">
        <f>+'KIT JBB'!E6</f>
        <v>DM DAL KIN</v>
      </c>
      <c r="G138" s="227" t="str">
        <f>+'KIT JBB'!C6</f>
        <v>8309070-Z</v>
      </c>
      <c r="H138" s="227" t="str">
        <f>+'KIT JBB'!A6</f>
        <v>Reviewer 1</v>
      </c>
      <c r="I138" s="227" t="s">
        <v>1622</v>
      </c>
      <c r="J138" s="227" t="str">
        <f>+'KIT JBB'!D6</f>
        <v>hariadi.fitrianto@pln.co.id</v>
      </c>
      <c r="M138" s="227">
        <f>COUNTIFS($C$3:C138,C138,$I$3:I138,I138)</f>
        <v>3</v>
      </c>
    </row>
    <row r="139" spans="1:13">
      <c r="A139" s="10">
        <f t="shared" si="2"/>
        <v>137</v>
      </c>
      <c r="B139" s="229" t="s">
        <v>1631</v>
      </c>
      <c r="C139" s="227" t="s">
        <v>1630</v>
      </c>
      <c r="D139" s="227">
        <f>COUNTIF($C$3:C139,C139)</f>
        <v>4</v>
      </c>
      <c r="E139" s="227" t="str">
        <f>+'KIT JBB'!B7</f>
        <v>I Ketut Wiriana</v>
      </c>
      <c r="F139" s="227" t="str">
        <f>+'KIT JBB'!E7</f>
        <v>MS RENDAL</v>
      </c>
      <c r="G139" s="227" t="str">
        <f>+'KIT JBB'!C7</f>
        <v>6793163-Z</v>
      </c>
      <c r="H139" s="227" t="str">
        <f>+'KIT JBB'!A7</f>
        <v>Reviewer 2</v>
      </c>
      <c r="I139" s="227" t="s">
        <v>1622</v>
      </c>
      <c r="J139" s="227" t="str">
        <f>+'KIT JBB'!D7</f>
        <v>ketut.wiriana@pln.co.id</v>
      </c>
      <c r="M139" s="227">
        <f>COUNTIFS($C$3:C139,C139,$I$3:I139,I139)</f>
        <v>4</v>
      </c>
    </row>
    <row r="140" spans="1:13">
      <c r="A140" s="10">
        <f t="shared" si="2"/>
        <v>138</v>
      </c>
      <c r="B140" s="229" t="s">
        <v>1631</v>
      </c>
      <c r="C140" s="227" t="s">
        <v>1630</v>
      </c>
      <c r="D140" s="227">
        <f>COUNTIF($C$3:C140,C140)</f>
        <v>5</v>
      </c>
      <c r="E140" s="227" t="str">
        <f>+'KIT JBB'!B11</f>
        <v>Amalul Ahli</v>
      </c>
      <c r="F140" s="227" t="str">
        <f>+'KIT JBB'!E11</f>
        <v>AE RENUS</v>
      </c>
      <c r="G140" s="227" t="str">
        <f>+'KIT JBB'!C11</f>
        <v>9216972ZY</v>
      </c>
      <c r="H140" s="227" t="str">
        <f>+'KIT JBB'!A11</f>
        <v>Kontributor 1</v>
      </c>
      <c r="I140" s="227" t="s">
        <v>1623</v>
      </c>
      <c r="J140" s="227" t="str">
        <f>+'KIT JBB'!D11</f>
        <v>amalul.ahli@pln.co.id</v>
      </c>
      <c r="M140" s="227">
        <f>COUNTIFS($C$3:C140,C140,$I$3:I140,I140)</f>
        <v>1</v>
      </c>
    </row>
    <row r="141" spans="1:13">
      <c r="A141" s="10">
        <f t="shared" si="2"/>
        <v>139</v>
      </c>
      <c r="B141" s="229" t="s">
        <v>1631</v>
      </c>
      <c r="C141" s="227" t="s">
        <v>1630</v>
      </c>
      <c r="D141" s="227">
        <f>COUNTIF($C$3:C141,C141)</f>
        <v>6</v>
      </c>
      <c r="E141" s="227" t="str">
        <f>+'KIT JBB'!B12</f>
        <v>M. Wardihadi</v>
      </c>
      <c r="F141" s="227" t="str">
        <f>+'KIT JBB'!E12</f>
        <v>DM RENSIS</v>
      </c>
      <c r="G141" s="227" t="str">
        <f>+'KIT JBB'!C12</f>
        <v>8306663-Z</v>
      </c>
      <c r="H141" s="227" t="str">
        <f>+'KIT JBB'!A12</f>
        <v>Reviewer 1</v>
      </c>
      <c r="I141" s="227" t="s">
        <v>1623</v>
      </c>
      <c r="J141" s="227" t="str">
        <f>+'KIT JBB'!D12</f>
        <v>wardihadi@pln.co.id</v>
      </c>
      <c r="M141" s="227">
        <f>COUNTIFS($C$3:C141,C141,$I$3:I141,I141)</f>
        <v>2</v>
      </c>
    </row>
    <row r="142" spans="1:13">
      <c r="A142" s="10">
        <f t="shared" si="2"/>
        <v>140</v>
      </c>
      <c r="B142" s="229" t="s">
        <v>1631</v>
      </c>
      <c r="C142" s="227" t="s">
        <v>1630</v>
      </c>
      <c r="D142" s="227">
        <f>COUNTIF($C$3:C142,C142)</f>
        <v>7</v>
      </c>
      <c r="E142" s="227" t="str">
        <f>+'KIT JBB'!B13</f>
        <v>I Ketut Wiriana</v>
      </c>
      <c r="F142" s="227" t="str">
        <f>+'KIT JBB'!E13</f>
        <v>MS RENDAL</v>
      </c>
      <c r="G142" s="227" t="str">
        <f>+'KIT JBB'!C13</f>
        <v>6793163-Z</v>
      </c>
      <c r="H142" s="227" t="str">
        <f>+'KIT JBB'!A13</f>
        <v>Reviewer 2</v>
      </c>
      <c r="I142" s="227" t="s">
        <v>1623</v>
      </c>
      <c r="J142" s="227" t="str">
        <f>+'KIT JBB'!D13</f>
        <v>ketut.wiriana@pln.co.id</v>
      </c>
      <c r="M142" s="227">
        <f>COUNTIFS($C$3:C142,C142,$I$3:I142,I142)</f>
        <v>3</v>
      </c>
    </row>
    <row r="143" spans="1:13">
      <c r="A143" s="10">
        <f t="shared" si="2"/>
        <v>141</v>
      </c>
      <c r="B143" s="229" t="s">
        <v>1632</v>
      </c>
      <c r="C143" t="s">
        <v>1633</v>
      </c>
      <c r="D143" s="227">
        <f>COUNTIF($C$3:C143,C143)</f>
        <v>1</v>
      </c>
      <c r="E143" t="str">
        <f>+'UIP JBT I'!B7</f>
        <v>Muhammad Firdaus</v>
      </c>
      <c r="F143" t="str">
        <f>+'UIP JBT I'!E7</f>
        <v>AA Perencanaan Anggaran</v>
      </c>
      <c r="G143" s="227" t="str">
        <f>+'UIP JBT I'!C7</f>
        <v>8611207Z</v>
      </c>
      <c r="H143" t="str">
        <f>+'UIP JBT I'!A7</f>
        <v>Kontributor 1</v>
      </c>
      <c r="I143" s="227" t="s">
        <v>1622</v>
      </c>
      <c r="J143" t="str">
        <f>+'UIP JBT I'!D7</f>
        <v>muhamad.firdaus@pln.co.id</v>
      </c>
      <c r="M143" s="227">
        <f>COUNTIFS($C$3:C143,C143,$I$3:I143,I143)</f>
        <v>1</v>
      </c>
    </row>
    <row r="144" spans="1:13">
      <c r="A144" s="10">
        <f t="shared" si="2"/>
        <v>142</v>
      </c>
      <c r="B144" s="229" t="s">
        <v>1632</v>
      </c>
      <c r="C144" s="227" t="s">
        <v>1633</v>
      </c>
      <c r="D144" s="227">
        <f>COUNTIF($C$3:C144,C144)</f>
        <v>2</v>
      </c>
      <c r="E144" s="227" t="str">
        <f>+'UIP JBT I'!B8</f>
        <v>Andri Sutriatmoko</v>
      </c>
      <c r="F144" s="227" t="str">
        <f>+'UIP JBT I'!E8</f>
        <v>JA Perencanaan Anggaran</v>
      </c>
      <c r="G144" s="227" t="str">
        <f>+'UIP JBT I'!C8</f>
        <v>8914047ZY</v>
      </c>
      <c r="H144" s="227" t="str">
        <f>+'UIP JBT I'!A8</f>
        <v>Kontributor 2</v>
      </c>
      <c r="I144" s="227" t="s">
        <v>1622</v>
      </c>
      <c r="J144" s="227" t="str">
        <f>+'UIP JBT I'!D8</f>
        <v>andrisutriatmoko@pln.co.id</v>
      </c>
      <c r="M144" s="227">
        <f>COUNTIFS($C$3:C144,C144,$I$3:I144,I144)</f>
        <v>2</v>
      </c>
    </row>
    <row r="145" spans="1:13">
      <c r="A145" s="10">
        <f t="shared" si="2"/>
        <v>143</v>
      </c>
      <c r="B145" s="229" t="s">
        <v>1632</v>
      </c>
      <c r="C145" s="227" t="s">
        <v>1633</v>
      </c>
      <c r="D145" s="227">
        <f>COUNTIF($C$3:C145,C145)</f>
        <v>3</v>
      </c>
      <c r="E145" s="227" t="str">
        <f>+'UIP JBT I'!B9</f>
        <v>Danelia</v>
      </c>
      <c r="F145" s="227" t="str">
        <f>+'UIP JBT I'!E9</f>
        <v>DM Perencanaan Anggaran</v>
      </c>
      <c r="G145" s="227" t="str">
        <f>+'UIP JBT I'!C9</f>
        <v>6491092Z</v>
      </c>
      <c r="H145" s="227" t="str">
        <f>+'UIP JBT I'!A9</f>
        <v>Reviewer 1</v>
      </c>
      <c r="I145" s="227" t="s">
        <v>1622</v>
      </c>
      <c r="J145" s="227" t="str">
        <f>+'UIP JBT I'!D9</f>
        <v>danelia@pln.co.id</v>
      </c>
      <c r="M145" s="227">
        <f>COUNTIFS($C$3:C145,C145,$I$3:I145,I145)</f>
        <v>3</v>
      </c>
    </row>
    <row r="146" spans="1:13">
      <c r="A146" s="10">
        <f t="shared" si="2"/>
        <v>144</v>
      </c>
      <c r="B146" s="229" t="s">
        <v>1632</v>
      </c>
      <c r="C146" s="227" t="s">
        <v>1633</v>
      </c>
      <c r="D146" s="227">
        <f>COUNTIF($C$3:C146,C146)</f>
        <v>4</v>
      </c>
      <c r="E146" s="227" t="str">
        <f>+'UIP JBT I'!B10</f>
        <v>Moch. Harmasto</v>
      </c>
      <c r="F146" s="227" t="str">
        <f>+'UIP JBT I'!E10</f>
        <v>MB Perencanaan</v>
      </c>
      <c r="G146" s="227" t="str">
        <f>+'UIP JBT I'!C10</f>
        <v>6894008ZD</v>
      </c>
      <c r="H146" s="227" t="str">
        <f>+'UIP JBT I'!A10</f>
        <v>Reviewer 2</v>
      </c>
      <c r="I146" s="227" t="s">
        <v>1622</v>
      </c>
      <c r="J146" s="227" t="str">
        <f>+'UIP JBT I'!D10</f>
        <v>harmasto@pln.co.id</v>
      </c>
      <c r="M146" s="227">
        <f>COUNTIFS($C$3:C146,C146,$I$3:I146,I146)</f>
        <v>4</v>
      </c>
    </row>
    <row r="147" spans="1:13">
      <c r="A147" s="10">
        <f t="shared" si="2"/>
        <v>145</v>
      </c>
      <c r="B147" s="229" t="s">
        <v>1632</v>
      </c>
      <c r="C147" s="227" t="s">
        <v>1633</v>
      </c>
      <c r="D147" s="227">
        <f>COUNTIF($C$3:C147,C147)</f>
        <v>5</v>
      </c>
      <c r="E147" s="227" t="str">
        <f>+'UIP JBT I'!B15</f>
        <v>Muhammad Firdaus</v>
      </c>
      <c r="F147" s="227" t="str">
        <f>+'UIP JBT I'!E15</f>
        <v>AA Perencanaan Anggaran</v>
      </c>
      <c r="G147" s="227" t="str">
        <f>+'UIP JBT I'!C15</f>
        <v>8611207Z</v>
      </c>
      <c r="H147" s="227" t="str">
        <f>+'UIP JBT I'!A15</f>
        <v>Kontributor 1</v>
      </c>
      <c r="I147" s="227" t="s">
        <v>1623</v>
      </c>
      <c r="J147" s="227" t="str">
        <f>+'UIP JBT I'!D15</f>
        <v>muhammad.firdaus@pln.co.id</v>
      </c>
      <c r="M147" s="227">
        <f>COUNTIFS($C$3:C147,C147,$I$3:I147,I147)</f>
        <v>1</v>
      </c>
    </row>
    <row r="148" spans="1:13">
      <c r="A148" s="10">
        <f t="shared" si="2"/>
        <v>146</v>
      </c>
      <c r="B148" s="229" t="s">
        <v>1632</v>
      </c>
      <c r="C148" s="227" t="s">
        <v>1633</v>
      </c>
      <c r="D148" s="227">
        <f>COUNTIF($C$3:C148,C148)</f>
        <v>6</v>
      </c>
      <c r="E148" s="227" t="str">
        <f>+'UIP JBT I'!B16</f>
        <v>Danelia</v>
      </c>
      <c r="F148" s="227" t="str">
        <f>+'UIP JBT I'!E16</f>
        <v>DM Perencanaan Anggaran</v>
      </c>
      <c r="G148" s="227" t="str">
        <f>+'UIP JBT I'!C16</f>
        <v>6491092Z</v>
      </c>
      <c r="H148" s="227" t="str">
        <f>+'UIP JBT I'!A16</f>
        <v>Reviewer 1</v>
      </c>
      <c r="I148" s="227" t="s">
        <v>1623</v>
      </c>
      <c r="J148" s="227" t="str">
        <f>+'UIP JBT I'!D16</f>
        <v>danelia@pln.co.id</v>
      </c>
      <c r="M148" s="227">
        <f>COUNTIFS($C$3:C148,C148,$I$3:I148,I148)</f>
        <v>2</v>
      </c>
    </row>
    <row r="149" spans="1:13">
      <c r="A149" s="10">
        <f t="shared" si="2"/>
        <v>147</v>
      </c>
      <c r="B149" s="229" t="s">
        <v>1632</v>
      </c>
      <c r="C149" s="227" t="s">
        <v>1633</v>
      </c>
      <c r="D149" s="227">
        <f>COUNTIF($C$3:C149,C149)</f>
        <v>7</v>
      </c>
      <c r="E149" s="227" t="str">
        <f>+'UIP JBT I'!B17</f>
        <v>Jonathan Nainggolan</v>
      </c>
      <c r="F149" s="227" t="str">
        <f>+'UIP JBT I'!E17</f>
        <v>MB KSDM</v>
      </c>
      <c r="G149" s="227" t="str">
        <f>+'UIP JBT I'!C17</f>
        <v>6793135Z</v>
      </c>
      <c r="H149" s="227" t="str">
        <f>+'UIP JBT I'!A17</f>
        <v>Reviewer 2</v>
      </c>
      <c r="I149" s="227" t="s">
        <v>1623</v>
      </c>
      <c r="J149" s="227" t="str">
        <f>+'UIP JBT I'!D17</f>
        <v>jonathan.nainggolan@pln.co.id</v>
      </c>
      <c r="M149" s="227">
        <f>COUNTIFS($C$3:C149,C149,$I$3:I149,I149)</f>
        <v>3</v>
      </c>
    </row>
    <row r="150" spans="1:13">
      <c r="A150" s="10">
        <f t="shared" si="2"/>
        <v>148</v>
      </c>
      <c r="B150" s="229" t="s">
        <v>1632</v>
      </c>
      <c r="C150" s="227" t="s">
        <v>1634</v>
      </c>
      <c r="D150" s="227">
        <f>COUNTIF($C$3:C150,C150)</f>
        <v>1</v>
      </c>
      <c r="E150" t="str">
        <f>+'UIP JBT II'!B7</f>
        <v>Hasan Basri</v>
      </c>
      <c r="F150" t="str">
        <f>+'UIP JBT II'!E7</f>
        <v>Staf</v>
      </c>
      <c r="G150" s="227" t="str">
        <f>+'UIP JBT II'!C7</f>
        <v>86101010Z</v>
      </c>
      <c r="H150" t="str">
        <f>+'UIP JBT II'!A7</f>
        <v>Kontributor 1</v>
      </c>
      <c r="I150" s="227" t="s">
        <v>1622</v>
      </c>
      <c r="J150" t="str">
        <f>+'UIP JBT II'!D7</f>
        <v>hasan.basri2@pln.co.id</v>
      </c>
      <c r="M150" s="227">
        <f>COUNTIFS($C$3:C150,C150,$I$3:I150,I150)</f>
        <v>1</v>
      </c>
    </row>
    <row r="151" spans="1:13">
      <c r="A151" s="10">
        <f t="shared" si="2"/>
        <v>149</v>
      </c>
      <c r="B151" s="229" t="s">
        <v>1632</v>
      </c>
      <c r="C151" s="227" t="s">
        <v>1634</v>
      </c>
      <c r="D151" s="227">
        <f>COUNTIF($C$3:C151,C151)</f>
        <v>2</v>
      </c>
      <c r="E151" s="227" t="str">
        <f>+'UIP JBT II'!B8</f>
        <v>Citra Riski Fitriana</v>
      </c>
      <c r="F151" s="227" t="str">
        <f>+'UIP JBT II'!E8</f>
        <v>Staf</v>
      </c>
      <c r="G151" s="227" t="str">
        <f>+'UIP JBT II'!C8</f>
        <v>8610128Z</v>
      </c>
      <c r="H151" s="227" t="str">
        <f>+'UIP JBT II'!A8</f>
        <v>Kontributor 2</v>
      </c>
      <c r="I151" s="227" t="s">
        <v>1622</v>
      </c>
      <c r="J151" s="227" t="str">
        <f>+'UIP JBT II'!D8</f>
        <v>citra.riski@pln.co.id</v>
      </c>
      <c r="M151" s="227">
        <f>COUNTIFS($C$3:C151,C151,$I$3:I151,I151)</f>
        <v>2</v>
      </c>
    </row>
    <row r="152" spans="1:13">
      <c r="A152" s="10">
        <f t="shared" si="2"/>
        <v>150</v>
      </c>
      <c r="B152" s="229" t="s">
        <v>1632</v>
      </c>
      <c r="C152" s="227" t="s">
        <v>1634</v>
      </c>
      <c r="D152" s="227">
        <f>COUNTIF($C$3:C152,C152)</f>
        <v>3</v>
      </c>
      <c r="E152" s="227" t="str">
        <f>+'UIP JBT II'!B9</f>
        <v>Uky Hapsari K</v>
      </c>
      <c r="F152" s="227" t="str">
        <f>+'UIP JBT II'!E9</f>
        <v>DM (Setara)</v>
      </c>
      <c r="G152" s="227" t="str">
        <f>+'UIP JBT II'!C9</f>
        <v>8206383Z</v>
      </c>
      <c r="H152" s="227" t="str">
        <f>+'UIP JBT II'!A9</f>
        <v>Reviewer 1</v>
      </c>
      <c r="I152" s="227" t="s">
        <v>1622</v>
      </c>
      <c r="J152" s="227" t="str">
        <f>+'UIP JBT II'!D9</f>
        <v>uky.hapsari@pln.co.id</v>
      </c>
      <c r="M152" s="227">
        <f>COUNTIFS($C$3:C152,C152,$I$3:I152,I152)</f>
        <v>3</v>
      </c>
    </row>
    <row r="153" spans="1:13">
      <c r="A153" s="10">
        <f t="shared" si="2"/>
        <v>151</v>
      </c>
      <c r="B153" s="229" t="s">
        <v>1632</v>
      </c>
      <c r="C153" s="227" t="s">
        <v>1634</v>
      </c>
      <c r="D153" s="227">
        <f>COUNTIF($C$3:C153,C153)</f>
        <v>4</v>
      </c>
      <c r="E153" s="227" t="str">
        <f>+'UIP JBT II'!B10</f>
        <v>Isfaizal</v>
      </c>
      <c r="F153" s="227" t="str">
        <f>+'UIP JBT II'!E10</f>
        <v>Manajer (Setara)</v>
      </c>
      <c r="G153" s="227" t="str">
        <f>+'UIP JBT II'!C10</f>
        <v>6894022P</v>
      </c>
      <c r="H153" s="227" t="str">
        <f>+'UIP JBT II'!A10</f>
        <v>Reviewer 2</v>
      </c>
      <c r="I153" s="227" t="s">
        <v>1622</v>
      </c>
      <c r="J153" s="227" t="str">
        <f>+'UIP JBT II'!D10</f>
        <v>Isfaizal2@pln.co.id</v>
      </c>
      <c r="M153" s="227">
        <f>COUNTIFS($C$3:C153,C153,$I$3:I153,I153)</f>
        <v>4</v>
      </c>
    </row>
    <row r="154" spans="1:13">
      <c r="A154" s="10">
        <f t="shared" si="2"/>
        <v>152</v>
      </c>
      <c r="B154" s="229" t="s">
        <v>1632</v>
      </c>
      <c r="C154" s="227" t="s">
        <v>1634</v>
      </c>
      <c r="D154" s="227">
        <f>COUNTIF($C$3:C154,C154)</f>
        <v>5</v>
      </c>
      <c r="E154" s="227" t="str">
        <f>+'UIP JBT II'!B15</f>
        <v>Hasan Basri</v>
      </c>
      <c r="F154" s="227" t="str">
        <f>+'UIP JBT II'!E15</f>
        <v>Staf</v>
      </c>
      <c r="G154" s="227" t="str">
        <f>+'UIP JBT II'!C15</f>
        <v>86101010Z</v>
      </c>
      <c r="H154" s="227" t="str">
        <f>+'UIP JBT II'!A15</f>
        <v>Kontributor 1</v>
      </c>
      <c r="I154" s="227" t="s">
        <v>1623</v>
      </c>
      <c r="J154" s="227" t="str">
        <f>+'UIP JBT II'!D15</f>
        <v>hasan.basri2@pln.co.id</v>
      </c>
      <c r="M154" s="227">
        <f>COUNTIFS($C$3:C154,C154,$I$3:I154,I154)</f>
        <v>1</v>
      </c>
    </row>
    <row r="155" spans="1:13">
      <c r="A155" s="10">
        <f t="shared" si="2"/>
        <v>153</v>
      </c>
      <c r="B155" s="229" t="s">
        <v>1632</v>
      </c>
      <c r="C155" s="227" t="s">
        <v>1634</v>
      </c>
      <c r="D155" s="227">
        <f>COUNTIF($C$3:C155,C155)</f>
        <v>6</v>
      </c>
      <c r="E155" s="227" t="str">
        <f>+'UIP JBT II'!B16</f>
        <v>Uky Hapsari K</v>
      </c>
      <c r="F155" s="227" t="str">
        <f>+'UIP JBT II'!E16</f>
        <v>DM (Setara)</v>
      </c>
      <c r="G155" s="227" t="str">
        <f>+'UIP JBT II'!C16</f>
        <v>8206383Z</v>
      </c>
      <c r="H155" s="227" t="str">
        <f>+'UIP JBT II'!A16</f>
        <v>Reviewer 1</v>
      </c>
      <c r="I155" s="227" t="s">
        <v>1623</v>
      </c>
      <c r="J155" s="227" t="str">
        <f>+'UIP JBT II'!D16</f>
        <v>uky.hapsari@pln.co.id</v>
      </c>
      <c r="M155" s="227">
        <f>COUNTIFS($C$3:C155,C155,$I$3:I155,I155)</f>
        <v>2</v>
      </c>
    </row>
    <row r="156" spans="1:13">
      <c r="A156" s="10">
        <f t="shared" si="2"/>
        <v>154</v>
      </c>
      <c r="B156" s="229" t="s">
        <v>1632</v>
      </c>
      <c r="C156" s="227" t="s">
        <v>1634</v>
      </c>
      <c r="D156" s="227">
        <f>COUNTIF($C$3:C156,C156)</f>
        <v>7</v>
      </c>
      <c r="E156" s="227" t="str">
        <f>+'UIP JBT II'!B17</f>
        <v>Janti Sitorus</v>
      </c>
      <c r="F156" s="227" t="str">
        <f>+'UIP JBT II'!E17</f>
        <v>Manajer (Setara)</v>
      </c>
      <c r="G156" s="227" t="str">
        <f>+'UIP JBT II'!C17</f>
        <v>6686006F</v>
      </c>
      <c r="H156" s="227" t="str">
        <f>+'UIP JBT II'!A17</f>
        <v>Reviewer 2</v>
      </c>
      <c r="I156" s="227" t="s">
        <v>1623</v>
      </c>
      <c r="J156" s="227" t="str">
        <f>+'UIP JBT II'!D17</f>
        <v>janti.sitorus@pln.co.id</v>
      </c>
      <c r="M156" s="227">
        <f>COUNTIFS($C$3:C156,C156,$I$3:I156,I156)</f>
        <v>3</v>
      </c>
    </row>
    <row r="157" spans="1:13">
      <c r="A157" s="10">
        <f t="shared" si="2"/>
        <v>155</v>
      </c>
      <c r="B157" s="229" t="s">
        <v>1632</v>
      </c>
      <c r="C157" t="s">
        <v>1635</v>
      </c>
      <c r="D157" s="227">
        <f>COUNTIF($C$3:C157,C157)</f>
        <v>1</v>
      </c>
      <c r="E157" t="str">
        <f>+Disjabar!B5</f>
        <v>Riyan Ade Setiawan</v>
      </c>
      <c r="F157" t="str">
        <f>+Disjabar!E5</f>
        <v>Staf</v>
      </c>
      <c r="G157" s="227" t="str">
        <f>+Disjabar!C5</f>
        <v>92162530ZY</v>
      </c>
      <c r="H157" t="str">
        <f>+Disjabar!A5</f>
        <v>Koordinator 1</v>
      </c>
      <c r="I157" s="227" t="s">
        <v>1622</v>
      </c>
      <c r="J157" t="str">
        <f>+Disjabar!D5</f>
        <v>riyan.setiawan@pln.co.id</v>
      </c>
      <c r="M157" s="227">
        <f>COUNTIFS($C$3:C157,C157,$I$3:I157,I157)</f>
        <v>1</v>
      </c>
    </row>
    <row r="158" spans="1:13">
      <c r="A158" s="10">
        <f t="shared" si="2"/>
        <v>156</v>
      </c>
      <c r="B158" s="229" t="s">
        <v>1632</v>
      </c>
      <c r="C158" s="227" t="s">
        <v>1635</v>
      </c>
      <c r="D158" s="227">
        <f>COUNTIF($C$3:C158,C158)</f>
        <v>2</v>
      </c>
      <c r="E158" s="227" t="str">
        <f>+Disjabar!B6</f>
        <v>Bambang Purwono</v>
      </c>
      <c r="F158" s="227" t="str">
        <f>+Disjabar!E6</f>
        <v>Staf</v>
      </c>
      <c r="G158" s="227" t="str">
        <f>+Disjabar!C6</f>
        <v>6483528L</v>
      </c>
      <c r="H158" s="227" t="str">
        <f>+Disjabar!A6</f>
        <v>Koordinator 2</v>
      </c>
      <c r="I158" s="227" t="s">
        <v>1622</v>
      </c>
      <c r="J158" s="227" t="str">
        <f>+Disjabar!D6</f>
        <v>bambang.purwono@pln.co.id</v>
      </c>
      <c r="M158" s="227">
        <f>COUNTIFS($C$3:C158,C158,$I$3:I158,I158)</f>
        <v>2</v>
      </c>
    </row>
    <row r="159" spans="1:13">
      <c r="A159" s="10">
        <f t="shared" si="2"/>
        <v>157</v>
      </c>
      <c r="B159" s="229" t="s">
        <v>1632</v>
      </c>
      <c r="C159" s="227" t="s">
        <v>1635</v>
      </c>
      <c r="D159" s="227">
        <f>COUNTIF($C$3:C159,C159)</f>
        <v>3</v>
      </c>
      <c r="E159" s="227" t="str">
        <f>+Disjabar!B7</f>
        <v>Agus Tasya</v>
      </c>
      <c r="F159" s="227" t="str">
        <f>+Disjabar!E7</f>
        <v>DM Renus</v>
      </c>
      <c r="G159" s="227" t="str">
        <f>+Disjabar!C7</f>
        <v>7294005P</v>
      </c>
      <c r="H159" s="227" t="str">
        <f>+Disjabar!A7</f>
        <v>Reviewer 1</v>
      </c>
      <c r="I159" s="227" t="s">
        <v>1622</v>
      </c>
      <c r="J159" s="227" t="str">
        <f>+Disjabar!D7</f>
        <v>agus.tasya@pln.co.id</v>
      </c>
      <c r="M159" s="227">
        <f>COUNTIFS($C$3:C159,C159,$I$3:I159,I159)</f>
        <v>3</v>
      </c>
    </row>
    <row r="160" spans="1:13">
      <c r="A160" s="10">
        <f t="shared" si="2"/>
        <v>158</v>
      </c>
      <c r="B160" s="229" t="s">
        <v>1632</v>
      </c>
      <c r="C160" s="227" t="s">
        <v>1635</v>
      </c>
      <c r="D160" s="227">
        <f>COUNTIF($C$3:C160,C160)</f>
        <v>4</v>
      </c>
      <c r="E160" s="227" t="str">
        <f>+Disjabar!B8</f>
        <v>NURYASFIN</v>
      </c>
      <c r="F160" s="227" t="str">
        <f>+Disjabar!E8</f>
        <v>MANREN</v>
      </c>
      <c r="G160" s="227">
        <f>+Disjabar!C8</f>
        <v>0</v>
      </c>
      <c r="H160" s="227" t="str">
        <f>+Disjabar!A8</f>
        <v>Reviewer 2</v>
      </c>
      <c r="I160" s="227" t="s">
        <v>1622</v>
      </c>
      <c r="J160" s="227" t="str">
        <f>+Disjabar!D8</f>
        <v>nuryasfin@pln.co.id</v>
      </c>
      <c r="M160" s="227">
        <f>COUNTIFS($C$3:C160,C160,$I$3:I160,I160)</f>
        <v>4</v>
      </c>
    </row>
    <row r="161" spans="1:13">
      <c r="A161" s="10">
        <f t="shared" si="2"/>
        <v>159</v>
      </c>
      <c r="B161" s="229" t="s">
        <v>1632</v>
      </c>
      <c r="C161" s="227" t="s">
        <v>1635</v>
      </c>
      <c r="D161" s="227">
        <f>COUNTIF($C$3:C161,C161)</f>
        <v>5</v>
      </c>
      <c r="E161" s="227" t="str">
        <f>+Disjabar!B13</f>
        <v>Bayu Mulyana</v>
      </c>
      <c r="F161" s="227" t="str">
        <f>+Disjabar!E13</f>
        <v>Staf</v>
      </c>
      <c r="G161" s="227" t="str">
        <f>+Disjabar!C13</f>
        <v>7193002L</v>
      </c>
      <c r="H161" s="227" t="str">
        <f>+Disjabar!A13</f>
        <v>Koordinator 1</v>
      </c>
      <c r="I161" s="227" t="s">
        <v>1623</v>
      </c>
      <c r="J161" s="227" t="str">
        <f>+Disjabar!D13</f>
        <v>bayu.mulyana@pln.co.id</v>
      </c>
      <c r="M161" s="227">
        <f>COUNTIFS($C$3:C161,C161,$I$3:I161,I161)</f>
        <v>1</v>
      </c>
    </row>
    <row r="162" spans="1:13">
      <c r="A162" s="10">
        <f t="shared" si="2"/>
        <v>160</v>
      </c>
      <c r="B162" s="229" t="s">
        <v>1632</v>
      </c>
      <c r="C162" s="227" t="s">
        <v>1635</v>
      </c>
      <c r="D162" s="227">
        <f>COUNTIF($C$3:C162,C162)</f>
        <v>6</v>
      </c>
      <c r="E162" s="227" t="str">
        <f>+Disjabar!B14</f>
        <v>encep.suhayat</v>
      </c>
      <c r="F162" s="227" t="str">
        <f>+Disjabar!E14</f>
        <v>DM Anggaran</v>
      </c>
      <c r="G162" s="227">
        <f>+Disjabar!C14</f>
        <v>0</v>
      </c>
      <c r="H162" s="227" t="str">
        <f>+Disjabar!A14</f>
        <v>Reviewer 1</v>
      </c>
      <c r="I162" s="227" t="s">
        <v>1623</v>
      </c>
      <c r="J162" s="227" t="str">
        <f>+Disjabar!D14</f>
        <v>encep.suhayat@pln.co.id</v>
      </c>
      <c r="M162" s="227">
        <f>COUNTIFS($C$3:C162,C162,$I$3:I162,I162)</f>
        <v>2</v>
      </c>
    </row>
    <row r="163" spans="1:13">
      <c r="A163" s="10">
        <f t="shared" si="2"/>
        <v>161</v>
      </c>
      <c r="B163" s="229" t="s">
        <v>1632</v>
      </c>
      <c r="C163" s="227" t="s">
        <v>1635</v>
      </c>
      <c r="D163" s="227">
        <f>COUNTIF($C$3:C163,C163)</f>
        <v>7</v>
      </c>
      <c r="E163" s="227" t="str">
        <f>+Disjabar!B15</f>
        <v>Edward Fahrizal</v>
      </c>
      <c r="F163" s="227" t="str">
        <f>+Disjabar!E15</f>
        <v>MANKEU</v>
      </c>
      <c r="G163" s="227" t="str">
        <f>+Disjabar!C15</f>
        <v>6693098Z</v>
      </c>
      <c r="H163" s="227" t="str">
        <f>+Disjabar!A15</f>
        <v>Reviewer 2</v>
      </c>
      <c r="I163" s="227" t="s">
        <v>1623</v>
      </c>
      <c r="J163" s="227" t="str">
        <f>+Disjabar!D15</f>
        <v>edward.fahrizal@pln.co.id</v>
      </c>
      <c r="M163" s="227">
        <f>COUNTIFS($C$3:C163,C163,$I$3:I163,I163)</f>
        <v>3</v>
      </c>
    </row>
    <row r="164" spans="1:13">
      <c r="A164" s="10">
        <f t="shared" si="2"/>
        <v>162</v>
      </c>
      <c r="B164" s="229" t="s">
        <v>1632</v>
      </c>
      <c r="C164" t="s">
        <v>1636</v>
      </c>
      <c r="D164" s="227">
        <f>COUNTIF($C$3:C164,C164)</f>
        <v>1</v>
      </c>
      <c r="E164" t="str">
        <f>+Disjateng!B3</f>
        <v>Rakrian Bre Ananta Aji</v>
      </c>
      <c r="F164" t="str">
        <f>+Disjateng!E3</f>
        <v>Asisten Analis Pelaporan Management</v>
      </c>
      <c r="G164" s="227" t="str">
        <f>+Disjateng!C3</f>
        <v>8710653Z</v>
      </c>
      <c r="H164" t="str">
        <f>+Disjateng!A3</f>
        <v>Kontributor 1</v>
      </c>
      <c r="I164" s="227" t="s">
        <v>1622</v>
      </c>
      <c r="J164" t="str">
        <f>+Disjateng!D3</f>
        <v>rakrian@pln.co.id</v>
      </c>
      <c r="M164" s="227">
        <f>COUNTIFS($C$3:C164,C164,$I$3:I164,I164)</f>
        <v>1</v>
      </c>
    </row>
    <row r="165" spans="1:13">
      <c r="A165" s="10">
        <f t="shared" si="2"/>
        <v>163</v>
      </c>
      <c r="B165" s="229" t="s">
        <v>1632</v>
      </c>
      <c r="C165" s="227" t="s">
        <v>1636</v>
      </c>
      <c r="D165" s="227">
        <f>COUNTIF($C$3:C165,C165)</f>
        <v>2</v>
      </c>
      <c r="E165" s="227" t="str">
        <f>+Disjateng!B4</f>
        <v>Dhea Nabila Prasetyanda</v>
      </c>
      <c r="F165" s="227" t="str">
        <f>+Disjateng!E4</f>
        <v xml:space="preserve">Junior analyst Kelayakan Investasi Kelistrikan </v>
      </c>
      <c r="G165" s="227" t="str">
        <f>+Disjateng!C4</f>
        <v>95162251ZY</v>
      </c>
      <c r="H165" s="227" t="str">
        <f>+Disjateng!A4</f>
        <v>Kontributor 2</v>
      </c>
      <c r="I165" s="227" t="s">
        <v>1622</v>
      </c>
      <c r="J165" s="227" t="str">
        <f>+Disjateng!D4</f>
        <v>dhea.nabila@pln.co.id</v>
      </c>
      <c r="M165" s="227">
        <f>COUNTIFS($C$3:C165,C165,$I$3:I165,I165)</f>
        <v>2</v>
      </c>
    </row>
    <row r="166" spans="1:13">
      <c r="A166" s="10">
        <f t="shared" si="2"/>
        <v>164</v>
      </c>
      <c r="B166" s="229" t="s">
        <v>1632</v>
      </c>
      <c r="C166" s="227" t="s">
        <v>1636</v>
      </c>
      <c r="D166" s="227">
        <f>COUNTIF($C$3:C166,C166)</f>
        <v>3</v>
      </c>
      <c r="E166" s="227" t="str">
        <f>+Disjateng!B5</f>
        <v>Revival Adyan</v>
      </c>
      <c r="F166" s="227" t="str">
        <f>+Disjateng!E5</f>
        <v>Deputy Manager Perencanaan Perusahaaan</v>
      </c>
      <c r="G166" s="227" t="str">
        <f>+Disjateng!C5</f>
        <v>8005002K</v>
      </c>
      <c r="H166" s="227" t="str">
        <f>+Disjateng!A5</f>
        <v>Reviewer 1</v>
      </c>
      <c r="I166" s="227" t="s">
        <v>1622</v>
      </c>
      <c r="J166" s="227" t="str">
        <f>+Disjateng!D5</f>
        <v>vival@pln.co.id</v>
      </c>
      <c r="M166" s="227">
        <f>COUNTIFS($C$3:C166,C166,$I$3:I166,I166)</f>
        <v>3</v>
      </c>
    </row>
    <row r="167" spans="1:13">
      <c r="A167" s="10">
        <f t="shared" si="2"/>
        <v>165</v>
      </c>
      <c r="B167" s="229" t="s">
        <v>1632</v>
      </c>
      <c r="C167" s="227" t="s">
        <v>1636</v>
      </c>
      <c r="D167" s="227">
        <f>COUNTIF($C$3:C167,C167)</f>
        <v>4</v>
      </c>
      <c r="E167" s="227" t="str">
        <f>+Disjateng!B6</f>
        <v>Tri Prantoro</v>
      </c>
      <c r="F167" s="227" t="str">
        <f>+Disjateng!E6</f>
        <v>Manager Bidang Perencanaan</v>
      </c>
      <c r="G167" s="227" t="str">
        <f>+Disjateng!C6</f>
        <v>6691099Z</v>
      </c>
      <c r="H167" s="227" t="str">
        <f>+Disjateng!A6</f>
        <v>Reviewer 2</v>
      </c>
      <c r="I167" s="227" t="s">
        <v>1622</v>
      </c>
      <c r="J167" s="227" t="str">
        <f>+Disjateng!D6</f>
        <v>tri.prantoro@pln.co.id</v>
      </c>
      <c r="M167" s="227">
        <f>COUNTIFS($C$3:C167,C167,$I$3:I167,I167)</f>
        <v>4</v>
      </c>
    </row>
    <row r="168" spans="1:13">
      <c r="A168" s="10">
        <f t="shared" si="2"/>
        <v>166</v>
      </c>
      <c r="B168" s="229" t="s">
        <v>1632</v>
      </c>
      <c r="C168" s="227" t="s">
        <v>1636</v>
      </c>
      <c r="D168" s="227">
        <f>COUNTIF($C$3:C168,C168)</f>
        <v>5</v>
      </c>
      <c r="E168" s="227" t="str">
        <f>+Disjateng!B10</f>
        <v>Hendi Septiadi</v>
      </c>
      <c r="F168" s="227" t="str">
        <f>+Disjateng!E10</f>
        <v>Supervisor Anggaran Operasi</v>
      </c>
      <c r="G168" s="227" t="str">
        <f>+Disjateng!C10</f>
        <v>8108061Z</v>
      </c>
      <c r="H168" s="227" t="str">
        <f>+Disjateng!A10</f>
        <v>Kontributor 1</v>
      </c>
      <c r="I168" s="227" t="s">
        <v>1623</v>
      </c>
      <c r="J168" s="227" t="str">
        <f>+Disjateng!D10</f>
        <v>hendi.septiadi@pln.co.id</v>
      </c>
      <c r="M168" s="227">
        <f>COUNTIFS($C$3:C168,C168,$I$3:I168,I168)</f>
        <v>1</v>
      </c>
    </row>
    <row r="169" spans="1:13">
      <c r="A169" s="10">
        <f t="shared" si="2"/>
        <v>167</v>
      </c>
      <c r="B169" s="229" t="s">
        <v>1632</v>
      </c>
      <c r="C169" s="227" t="s">
        <v>1636</v>
      </c>
      <c r="D169" s="227">
        <f>COUNTIF($C$3:C169,C169)</f>
        <v>6</v>
      </c>
      <c r="E169" s="227" t="str">
        <f>+Disjateng!B11</f>
        <v>Setiadi</v>
      </c>
      <c r="F169" s="227" t="str">
        <f>+Disjateng!E11</f>
        <v>Deputy Manager Anggaran</v>
      </c>
      <c r="G169" s="227" t="str">
        <f>+Disjateng!C11</f>
        <v>6994016F</v>
      </c>
      <c r="H169" s="227" t="str">
        <f>+Disjateng!A11</f>
        <v>Reviewer 1</v>
      </c>
      <c r="I169" s="227" t="s">
        <v>1623</v>
      </c>
      <c r="J169" s="227" t="str">
        <f>+Disjateng!D11</f>
        <v>setiadi2@pln.co.id</v>
      </c>
      <c r="M169" s="227">
        <f>COUNTIFS($C$3:C169,C169,$I$3:I169,I169)</f>
        <v>2</v>
      </c>
    </row>
    <row r="170" spans="1:13">
      <c r="A170" s="10">
        <f t="shared" si="2"/>
        <v>168</v>
      </c>
      <c r="B170" s="229" t="s">
        <v>1632</v>
      </c>
      <c r="C170" s="227" t="s">
        <v>1636</v>
      </c>
      <c r="D170" s="227">
        <f>COUNTIF($C$3:C170,C170)</f>
        <v>7</v>
      </c>
      <c r="E170" s="227" t="str">
        <f>+Disjateng!B12</f>
        <v>Rudy Safaat</v>
      </c>
      <c r="F170" s="227" t="str">
        <f>+Disjateng!E12</f>
        <v>Manager Bidang Keuangan</v>
      </c>
      <c r="G170" s="227" t="str">
        <f>+Disjateng!C12</f>
        <v>6591062Z</v>
      </c>
      <c r="H170" s="227" t="str">
        <f>+Disjateng!A12</f>
        <v>Reviewer 2</v>
      </c>
      <c r="I170" s="227" t="s">
        <v>1623</v>
      </c>
      <c r="J170" s="227" t="str">
        <f>+Disjateng!D12</f>
        <v>rudy.safaat@pln.co.id</v>
      </c>
      <c r="M170" s="227">
        <f>COUNTIFS($C$3:C170,C170,$I$3:I170,I170)</f>
        <v>3</v>
      </c>
    </row>
    <row r="171" spans="1:13">
      <c r="A171" s="10">
        <f t="shared" si="2"/>
        <v>169</v>
      </c>
      <c r="B171" s="229" t="s">
        <v>1632</v>
      </c>
      <c r="C171" t="s">
        <v>1637</v>
      </c>
      <c r="D171" s="227">
        <f>COUNTIF($C$3:C171,C171)</f>
        <v>1</v>
      </c>
      <c r="E171" t="str">
        <f>+'KIT TJB'!B8</f>
        <v>Natasya</v>
      </c>
      <c r="F171" t="str">
        <f>+'KIT TJB'!E8</f>
        <v>AA. Asuransi &amp; Niaga</v>
      </c>
      <c r="G171" s="227" t="str">
        <f>+'KIT TJB'!C8</f>
        <v>8911753Z</v>
      </c>
      <c r="H171" t="str">
        <f>+'KIT TJB'!A8</f>
        <v>Kontributor 1</v>
      </c>
      <c r="I171" s="227" t="s">
        <v>1622</v>
      </c>
      <c r="J171" t="str">
        <f>+'KIT TJB'!D8</f>
        <v>natasya@pln.co.id</v>
      </c>
      <c r="M171" s="227">
        <f>COUNTIFS($C$3:C171,C171,$I$3:I171,I171)</f>
        <v>1</v>
      </c>
    </row>
    <row r="172" spans="1:13">
      <c r="A172" s="10">
        <f t="shared" si="2"/>
        <v>170</v>
      </c>
      <c r="B172" s="229" t="s">
        <v>1632</v>
      </c>
      <c r="C172" s="227" t="s">
        <v>1637</v>
      </c>
      <c r="D172" s="227">
        <f>COUNTIF($C$3:C172,C172)</f>
        <v>2</v>
      </c>
      <c r="E172" s="227" t="str">
        <f>+'KIT TJB'!B9</f>
        <v>Indartri Viandari</v>
      </c>
      <c r="F172" s="227" t="str">
        <f>+'KIT TJB'!E9</f>
        <v>AA Perencanaan Pengusahaan &amp; Risiko</v>
      </c>
      <c r="G172" s="227" t="str">
        <f>+'KIT TJB'!C9</f>
        <v>88111376Z</v>
      </c>
      <c r="H172" s="227" t="str">
        <f>+'KIT TJB'!A9</f>
        <v>Kontributor 2</v>
      </c>
      <c r="I172" s="227" t="s">
        <v>1622</v>
      </c>
      <c r="J172" s="227" t="str">
        <f>+'KIT TJB'!D9</f>
        <v>indartri.viandari@pln.co.id</v>
      </c>
      <c r="M172" s="227">
        <f>COUNTIFS($C$3:C172,C172,$I$3:I172,I172)</f>
        <v>2</v>
      </c>
    </row>
    <row r="173" spans="1:13">
      <c r="A173" s="10">
        <f t="shared" si="2"/>
        <v>171</v>
      </c>
      <c r="B173" s="229" t="s">
        <v>1632</v>
      </c>
      <c r="C173" s="227" t="s">
        <v>1637</v>
      </c>
      <c r="D173" s="227">
        <f>COUNTIF($C$3:C173,C173)</f>
        <v>3</v>
      </c>
      <c r="E173" s="227" t="str">
        <f>+'KIT TJB'!B11</f>
        <v>Muhammad Iqbal</v>
      </c>
      <c r="F173" s="227" t="str">
        <f>+'KIT TJB'!E11</f>
        <v>PLT DM Renko &amp; Risiko</v>
      </c>
      <c r="G173" s="227" t="str">
        <f>+'KIT TJB'!C11</f>
        <v>8207208Z</v>
      </c>
      <c r="H173" s="227" t="str">
        <f>+'KIT TJB'!A11</f>
        <v>Reviewer 1</v>
      </c>
      <c r="I173" s="227" t="s">
        <v>1622</v>
      </c>
      <c r="J173" s="227" t="str">
        <f>+'KIT TJB'!D11</f>
        <v>muh.iqbal@pln.co.id</v>
      </c>
      <c r="M173" s="227">
        <f>COUNTIFS($C$3:C173,C173,$I$3:I173,I173)</f>
        <v>3</v>
      </c>
    </row>
    <row r="174" spans="1:13">
      <c r="A174" s="10">
        <f t="shared" si="2"/>
        <v>172</v>
      </c>
      <c r="B174" s="229" t="s">
        <v>1632</v>
      </c>
      <c r="C174" s="227" t="s">
        <v>1637</v>
      </c>
      <c r="D174" s="227">
        <f>COUNTIF($C$3:C174,C174)</f>
        <v>4</v>
      </c>
      <c r="E174" s="227" t="str">
        <f>+'KIT TJB'!B12</f>
        <v>Leonardus Sitinjak</v>
      </c>
      <c r="F174" s="227" t="str">
        <f>+'KIT TJB'!E12</f>
        <v>PLT. Manajer Enjiniring</v>
      </c>
      <c r="G174" s="227" t="str">
        <f>+'KIT TJB'!C12</f>
        <v>6895007E</v>
      </c>
      <c r="H174" s="227" t="str">
        <f>+'KIT TJB'!A12</f>
        <v>Reviewer 2</v>
      </c>
      <c r="I174" s="227" t="s">
        <v>1622</v>
      </c>
      <c r="J174" s="227" t="str">
        <f>+'KIT TJB'!D12</f>
        <v>leonardus.sitinjak@pln.co.id</v>
      </c>
      <c r="M174" s="227">
        <f>COUNTIFS($C$3:C174,C174,$I$3:I174,I174)</f>
        <v>4</v>
      </c>
    </row>
    <row r="175" spans="1:13">
      <c r="A175" s="10">
        <f t="shared" si="2"/>
        <v>173</v>
      </c>
      <c r="B175" s="229" t="s">
        <v>1632</v>
      </c>
      <c r="C175" s="227" t="s">
        <v>1637</v>
      </c>
      <c r="D175" s="227">
        <f>COUNTIF($C$3:C175,C175)</f>
        <v>5</v>
      </c>
      <c r="E175" s="227" t="str">
        <f>+'KIT TJB'!B17</f>
        <v>Natasya</v>
      </c>
      <c r="F175" s="227" t="str">
        <f>+'KIT TJB'!E17</f>
        <v>AA. Asuransi &amp; Niaga</v>
      </c>
      <c r="G175" s="227" t="str">
        <f>+'KIT TJB'!C17</f>
        <v>8911753Z</v>
      </c>
      <c r="H175" s="227" t="str">
        <f>+'KIT TJB'!A17</f>
        <v>Kontributor 1</v>
      </c>
      <c r="I175" s="227" t="s">
        <v>1623</v>
      </c>
      <c r="J175" s="227" t="str">
        <f>+'KIT TJB'!D17</f>
        <v>natasya@pln.co.id</v>
      </c>
      <c r="M175" s="227">
        <f>COUNTIFS($C$3:C175,C175,$I$3:I175,I175)</f>
        <v>1</v>
      </c>
    </row>
    <row r="176" spans="1:13">
      <c r="A176" s="10">
        <f t="shared" si="2"/>
        <v>174</v>
      </c>
      <c r="B176" s="229" t="s">
        <v>1632</v>
      </c>
      <c r="C176" s="227" t="s">
        <v>1637</v>
      </c>
      <c r="D176" s="227">
        <f>COUNTIF($C$3:C176,C176)</f>
        <v>6</v>
      </c>
      <c r="E176" s="227" t="str">
        <f>+'KIT TJB'!B18</f>
        <v>Rahmawaty</v>
      </c>
      <c r="F176" s="227" t="str">
        <f>+'KIT TJB'!E18</f>
        <v>DM Anggaran &amp; Niaga</v>
      </c>
      <c r="G176" s="227" t="str">
        <f>+'KIT TJB'!C18</f>
        <v>7907315Z</v>
      </c>
      <c r="H176" s="227" t="str">
        <f>+'KIT TJB'!A18</f>
        <v>Reviewer 1</v>
      </c>
      <c r="I176" s="227" t="s">
        <v>1623</v>
      </c>
      <c r="J176" s="227" t="str">
        <f>+'KIT TJB'!D18</f>
        <v xml:space="preserve">titi.rasyid@pln.co.id </v>
      </c>
      <c r="M176" s="227">
        <f>COUNTIFS($C$3:C176,C176,$I$3:I176,I176)</f>
        <v>2</v>
      </c>
    </row>
    <row r="177" spans="1:13" s="227" customFormat="1">
      <c r="A177" s="10">
        <f t="shared" si="2"/>
        <v>175</v>
      </c>
      <c r="B177" s="229" t="s">
        <v>1632</v>
      </c>
      <c r="C177" s="227" t="s">
        <v>1637</v>
      </c>
      <c r="D177" s="227">
        <f>COUNTIF($C$3:C177,C177)</f>
        <v>7</v>
      </c>
      <c r="E177" s="227" t="str">
        <f>+'KIT TJB'!B19</f>
        <v>M.SYARIF HIDAYAT</v>
      </c>
      <c r="F177" s="227" t="str">
        <f>+'KIT TJB'!E19</f>
        <v>Manajer Keu, SDM &amp; Adm</v>
      </c>
      <c r="G177" s="227">
        <f>+'KIT TJB'!C19</f>
        <v>0</v>
      </c>
      <c r="H177" s="227" t="str">
        <f>+'KIT TJB'!A19</f>
        <v>Reviewer 2</v>
      </c>
      <c r="I177" s="227" t="s">
        <v>1623</v>
      </c>
      <c r="J177" s="227" t="str">
        <f>+'KIT TJB'!D19</f>
        <v>moch.syarif@pln.co.id</v>
      </c>
      <c r="M177" s="227">
        <f>COUNTIFS($C$3:C177,C177,$I$3:I177,I177)</f>
        <v>3</v>
      </c>
    </row>
    <row r="178" spans="1:13">
      <c r="A178" s="10">
        <f t="shared" si="2"/>
        <v>176</v>
      </c>
      <c r="B178" s="229" t="s">
        <v>1632</v>
      </c>
      <c r="C178" s="227" t="s">
        <v>1638</v>
      </c>
      <c r="D178" s="227">
        <f>COUNTIF($C$3:C178,C178)</f>
        <v>1</v>
      </c>
      <c r="E178" t="str">
        <f>+TJBT!B4</f>
        <v>Indah Febri Kurniawati</v>
      </c>
      <c r="F178" t="str">
        <f>+TJBT!E4</f>
        <v>Staf</v>
      </c>
      <c r="G178" s="227" t="str">
        <f>+TJBT!C4</f>
        <v>94151413ZY</v>
      </c>
      <c r="H178" t="str">
        <f>+TJBT!A4</f>
        <v>Kontributor  1</v>
      </c>
      <c r="I178" s="227" t="s">
        <v>1622</v>
      </c>
      <c r="J178" t="str">
        <f>+TJBT!D4</f>
        <v>indah.fk@pln.co.id</v>
      </c>
      <c r="M178" s="227">
        <f>COUNTIFS($C$3:C178,C178,$I$3:I178,I178)</f>
        <v>1</v>
      </c>
    </row>
    <row r="179" spans="1:13">
      <c r="A179" s="10">
        <f t="shared" si="2"/>
        <v>177</v>
      </c>
      <c r="B179" s="229" t="s">
        <v>1632</v>
      </c>
      <c r="C179" s="227" t="s">
        <v>1638</v>
      </c>
      <c r="D179" s="227">
        <f>COUNTIF($C$3:C179,C179)</f>
        <v>2</v>
      </c>
      <c r="E179" s="227" t="str">
        <f>+TJBT!B5</f>
        <v>Ibang Gustian. Z</v>
      </c>
      <c r="F179" s="227" t="str">
        <f>+TJBT!E5</f>
        <v>Staf</v>
      </c>
      <c r="G179" s="227" t="str">
        <f>+TJBT!C5</f>
        <v>8810495Z</v>
      </c>
      <c r="H179" s="227" t="str">
        <f>+TJBT!A5</f>
        <v>Kontributor  2</v>
      </c>
      <c r="I179" s="227" t="s">
        <v>1622</v>
      </c>
      <c r="J179" s="227" t="str">
        <f>+TJBT!D5</f>
        <v>ibang@pln.co.id</v>
      </c>
      <c r="M179" s="227">
        <f>COUNTIFS($C$3:C179,C179,$I$3:I179,I179)</f>
        <v>2</v>
      </c>
    </row>
    <row r="180" spans="1:13">
      <c r="A180" s="10">
        <f t="shared" si="2"/>
        <v>178</v>
      </c>
      <c r="B180" s="229" t="s">
        <v>1632</v>
      </c>
      <c r="C180" s="227" t="s">
        <v>1638</v>
      </c>
      <c r="D180" s="227">
        <f>COUNTIF($C$3:C180,C180)</f>
        <v>3</v>
      </c>
      <c r="E180" s="227" t="str">
        <f>+TJBT!B6</f>
        <v>Deden Ruhdani. MK</v>
      </c>
      <c r="F180" s="227" t="str">
        <f>+TJBT!E6</f>
        <v>DM (Setara)</v>
      </c>
      <c r="G180" s="227" t="str">
        <f>+TJBT!C6</f>
        <v>6695128B</v>
      </c>
      <c r="H180" s="227" t="str">
        <f>+TJBT!A6</f>
        <v>Reviewer 1</v>
      </c>
      <c r="I180" s="227" t="s">
        <v>1622</v>
      </c>
      <c r="J180" s="227" t="str">
        <f>+TJBT!D6</f>
        <v>denden@pln.co.id</v>
      </c>
      <c r="M180" s="227">
        <f>COUNTIFS($C$3:C180,C180,$I$3:I180,I180)</f>
        <v>3</v>
      </c>
    </row>
    <row r="181" spans="1:13">
      <c r="A181" s="10">
        <f t="shared" si="2"/>
        <v>179</v>
      </c>
      <c r="B181" s="229" t="s">
        <v>1632</v>
      </c>
      <c r="C181" s="227" t="s">
        <v>1638</v>
      </c>
      <c r="D181" s="227">
        <f>COUNTIF($C$3:C181,C181)</f>
        <v>4</v>
      </c>
      <c r="E181" s="227" t="str">
        <f>+TJBT!B7</f>
        <v>Kosasih</v>
      </c>
      <c r="F181" s="227" t="str">
        <f>+TJBT!E7</f>
        <v>Manajer (Setara)</v>
      </c>
      <c r="G181" s="227" t="str">
        <f>+TJBT!C7</f>
        <v>7095001P3B</v>
      </c>
      <c r="H181" s="227" t="str">
        <f>+TJBT!A7</f>
        <v>Reviewer 2</v>
      </c>
      <c r="I181" s="227" t="s">
        <v>1622</v>
      </c>
      <c r="J181" s="227" t="str">
        <f>+TJBT!D7</f>
        <v>kosasih70@pln.co.id</v>
      </c>
      <c r="M181" s="227">
        <f>COUNTIFS($C$3:C181,C181,$I$3:I181,I181)</f>
        <v>4</v>
      </c>
    </row>
    <row r="182" spans="1:13">
      <c r="A182" s="10">
        <f t="shared" si="2"/>
        <v>180</v>
      </c>
      <c r="B182" s="229" t="s">
        <v>1632</v>
      </c>
      <c r="C182" s="227" t="s">
        <v>1638</v>
      </c>
      <c r="D182" s="227">
        <f>COUNTIF($C$3:C182,C182)</f>
        <v>5</v>
      </c>
      <c r="E182" s="227" t="str">
        <f>+TJBT!B12</f>
        <v>Asep Sukasah</v>
      </c>
      <c r="F182" s="227" t="str">
        <f>+TJBT!E12</f>
        <v>Staf</v>
      </c>
      <c r="G182" s="227" t="str">
        <f>+TJBT!C12</f>
        <v>7193023P2B</v>
      </c>
      <c r="H182" s="227" t="str">
        <f>+TJBT!A12</f>
        <v>Kontributor  1</v>
      </c>
      <c r="I182" s="227" t="s">
        <v>1623</v>
      </c>
      <c r="J182" s="227" t="str">
        <f>+TJBT!D12</f>
        <v>a.sukasah@pln.co.id</v>
      </c>
      <c r="M182" s="227">
        <f>COUNTIFS($C$3:C182,C182,$I$3:I182,I182)</f>
        <v>1</v>
      </c>
    </row>
    <row r="183" spans="1:13">
      <c r="A183" s="10">
        <f t="shared" si="2"/>
        <v>181</v>
      </c>
      <c r="B183" s="229" t="s">
        <v>1632</v>
      </c>
      <c r="C183" s="227" t="s">
        <v>1638</v>
      </c>
      <c r="D183" s="227">
        <f>COUNTIF($C$3:C183,C183)</f>
        <v>6</v>
      </c>
      <c r="E183" s="227" t="str">
        <f>+TJBT!B13</f>
        <v>Oky Zulsjahmi</v>
      </c>
      <c r="F183" s="227" t="str">
        <f>+TJBT!E13</f>
        <v>DM (Setara)</v>
      </c>
      <c r="G183" s="227" t="str">
        <f>+TJBT!C13</f>
        <v>8006260Z</v>
      </c>
      <c r="H183" s="227" t="str">
        <f>+TJBT!A13</f>
        <v>Reviewer 1</v>
      </c>
      <c r="I183" s="227" t="s">
        <v>1623</v>
      </c>
      <c r="J183" s="227" t="str">
        <f>+TJBT!D13</f>
        <v>okyzulsyahmi@pln.co.id</v>
      </c>
      <c r="M183" s="227">
        <f>COUNTIFS($C$3:C183,C183,$I$3:I183,I183)</f>
        <v>2</v>
      </c>
    </row>
    <row r="184" spans="1:13">
      <c r="A184" s="10">
        <f t="shared" si="2"/>
        <v>182</v>
      </c>
      <c r="B184" s="229" t="s">
        <v>1632</v>
      </c>
      <c r="C184" s="227" t="s">
        <v>1638</v>
      </c>
      <c r="D184" s="227">
        <f>COUNTIF($C$3:C184,C184)</f>
        <v>7</v>
      </c>
      <c r="E184" s="227" t="str">
        <f>+TJBT!B14</f>
        <v>Neni Budi Nugraheni</v>
      </c>
      <c r="F184" s="227" t="str">
        <f>+TJBT!E14</f>
        <v>Manajer (Setara)</v>
      </c>
      <c r="G184" s="227" t="str">
        <f>+TJBT!C14</f>
        <v>6492027Z</v>
      </c>
      <c r="H184" s="227" t="str">
        <f>+TJBT!A14</f>
        <v>Reviewer 2</v>
      </c>
      <c r="I184" s="227" t="s">
        <v>1623</v>
      </c>
      <c r="J184" s="227" t="str">
        <f>+TJBT!D14</f>
        <v>neni_bn@pln.co.id</v>
      </c>
      <c r="M184" s="227">
        <f>COUNTIFS($C$3:C184,C184,$I$3:I184,I184)</f>
        <v>3</v>
      </c>
    </row>
    <row r="185" spans="1:13">
      <c r="A185" s="10">
        <f t="shared" si="2"/>
        <v>183</v>
      </c>
      <c r="B185" s="229" t="s">
        <v>1632</v>
      </c>
      <c r="C185" t="s">
        <v>1639</v>
      </c>
      <c r="D185" s="227">
        <f>COUNTIF($C$3:C185,C185)</f>
        <v>1</v>
      </c>
      <c r="E185" t="str">
        <f>+P2B!B3</f>
        <v>Aman Abdullah</v>
      </c>
      <c r="F185" t="str">
        <f>+P2B!E3</f>
        <v>Staf</v>
      </c>
      <c r="G185" s="227" t="str">
        <f>+P2B!C3</f>
        <v>6385046P2B</v>
      </c>
      <c r="H185" t="str">
        <f>+P2B!A3</f>
        <v>Kontributor 1</v>
      </c>
      <c r="I185" s="227" t="s">
        <v>1622</v>
      </c>
      <c r="J185" t="str">
        <f>+P2B!D3</f>
        <v>aman.a@pln.co.id</v>
      </c>
      <c r="M185" s="227">
        <f>COUNTIFS($C$3:C185,C185,$I$3:I185,I185)</f>
        <v>1</v>
      </c>
    </row>
    <row r="186" spans="1:13">
      <c r="A186" s="10">
        <f t="shared" si="2"/>
        <v>184</v>
      </c>
      <c r="B186" s="229" t="s">
        <v>1632</v>
      </c>
      <c r="C186" s="227" t="s">
        <v>1639</v>
      </c>
      <c r="D186" s="227">
        <f>COUNTIF($C$3:C186,C186)</f>
        <v>2</v>
      </c>
      <c r="E186" s="227" t="str">
        <f>+P2B!B4</f>
        <v>Abelio Abdillah</v>
      </c>
      <c r="F186" s="227" t="str">
        <f>+P2B!E4</f>
        <v>Staf</v>
      </c>
      <c r="G186" s="227" t="str">
        <f>+P2B!C4</f>
        <v>93171434ZY</v>
      </c>
      <c r="H186" s="227" t="str">
        <f>+P2B!A4</f>
        <v>Kontributor 2</v>
      </c>
      <c r="I186" s="227" t="s">
        <v>1622</v>
      </c>
      <c r="J186" s="227" t="str">
        <f>+P2B!D4</f>
        <v>abelioabdillah@pln.co.id</v>
      </c>
      <c r="M186" s="227">
        <f>COUNTIFS($C$3:C186,C186,$I$3:I186,I186)</f>
        <v>2</v>
      </c>
    </row>
    <row r="187" spans="1:13">
      <c r="A187" s="10">
        <f t="shared" si="2"/>
        <v>185</v>
      </c>
      <c r="B187" s="229" t="s">
        <v>1632</v>
      </c>
      <c r="C187" s="227" t="s">
        <v>1639</v>
      </c>
      <c r="D187" s="227">
        <f>COUNTIF($C$3:C187,C187)</f>
        <v>3</v>
      </c>
      <c r="E187" s="227" t="str">
        <f>+P2B!B5</f>
        <v>Teguh Rilanto</v>
      </c>
      <c r="F187" s="227" t="str">
        <f>+P2B!E5</f>
        <v>DM</v>
      </c>
      <c r="G187" s="227" t="str">
        <f>+P2B!C5</f>
        <v>7407300Z</v>
      </c>
      <c r="H187" s="227" t="str">
        <f>+P2B!A5</f>
        <v>Reviewer 1</v>
      </c>
      <c r="I187" s="227" t="s">
        <v>1622</v>
      </c>
      <c r="J187" s="227" t="str">
        <f>+P2B!D5</f>
        <v>teguh.rilanto@pln.co.id</v>
      </c>
      <c r="M187" s="227">
        <f>COUNTIFS($C$3:C187,C187,$I$3:I187,I187)</f>
        <v>3</v>
      </c>
    </row>
    <row r="188" spans="1:13">
      <c r="A188" s="10">
        <f t="shared" si="2"/>
        <v>186</v>
      </c>
      <c r="B188" s="229" t="s">
        <v>1632</v>
      </c>
      <c r="C188" s="227" t="s">
        <v>1639</v>
      </c>
      <c r="D188" s="227">
        <f>COUNTIF($C$3:C188,C188)</f>
        <v>4</v>
      </c>
      <c r="E188" s="227" t="str">
        <f>+P2B!B6</f>
        <v>Suroso Isnandar</v>
      </c>
      <c r="F188" s="227" t="str">
        <f>+P2B!E6</f>
        <v>Manajer</v>
      </c>
      <c r="G188" s="227" t="str">
        <f>+P2B!C6</f>
        <v>7195041P</v>
      </c>
      <c r="H188" s="227" t="str">
        <f>+P2B!A6</f>
        <v>Reviewer 2</v>
      </c>
      <c r="I188" s="227" t="s">
        <v>1622</v>
      </c>
      <c r="J188" s="227" t="str">
        <f>+P2B!D6</f>
        <v>suroso.isnandar@pln.co.id</v>
      </c>
      <c r="M188" s="227">
        <f>COUNTIFS($C$3:C188,C188,$I$3:I188,I188)</f>
        <v>4</v>
      </c>
    </row>
    <row r="189" spans="1:13">
      <c r="A189" s="10">
        <f t="shared" si="2"/>
        <v>187</v>
      </c>
      <c r="B189" s="229" t="s">
        <v>1632</v>
      </c>
      <c r="C189" s="227" t="s">
        <v>1639</v>
      </c>
      <c r="D189" s="227">
        <f>COUNTIF($C$3:C189,C189)</f>
        <v>5</v>
      </c>
      <c r="E189" s="227" t="str">
        <f>+P2B!B10</f>
        <v>Lia Susanti</v>
      </c>
      <c r="F189" s="227" t="str">
        <f>+P2B!E10</f>
        <v>Staf</v>
      </c>
      <c r="G189" s="227" t="str">
        <f>+P2B!C10</f>
        <v>7401008S</v>
      </c>
      <c r="H189" s="227" t="str">
        <f>+P2B!A10</f>
        <v>Kontributor 1</v>
      </c>
      <c r="I189" s="227" t="s">
        <v>1623</v>
      </c>
      <c r="J189" s="227" t="str">
        <f>+P2B!D10</f>
        <v>lia.s@pln.co.id</v>
      </c>
      <c r="M189" s="227">
        <f>COUNTIFS($C$3:C189,C189,$I$3:I189,I189)</f>
        <v>1</v>
      </c>
    </row>
    <row r="190" spans="1:13">
      <c r="A190" s="10">
        <f t="shared" si="2"/>
        <v>188</v>
      </c>
      <c r="B190" s="229" t="s">
        <v>1632</v>
      </c>
      <c r="C190" s="227" t="s">
        <v>1639</v>
      </c>
      <c r="D190" s="227">
        <f>COUNTIF($C$3:C190,C190)</f>
        <v>6</v>
      </c>
      <c r="E190" s="227" t="str">
        <f>+P2B!B11</f>
        <v>Ernawati</v>
      </c>
      <c r="F190" s="227" t="str">
        <f>+P2B!E11</f>
        <v>DM</v>
      </c>
      <c r="G190" s="227" t="str">
        <f>+P2B!C11</f>
        <v>6385073P2B</v>
      </c>
      <c r="H190" s="227" t="str">
        <f>+P2B!A11</f>
        <v>Reviewer 1</v>
      </c>
      <c r="I190" s="227" t="s">
        <v>1623</v>
      </c>
      <c r="J190" s="227" t="str">
        <f>+P2B!D11</f>
        <v>erna.r1@pln.co.id</v>
      </c>
      <c r="M190" s="227">
        <f>COUNTIFS($C$3:C190,C190,$I$3:I190,I190)</f>
        <v>2</v>
      </c>
    </row>
    <row r="191" spans="1:13">
      <c r="A191" s="10">
        <f t="shared" si="2"/>
        <v>189</v>
      </c>
      <c r="B191" s="229" t="s">
        <v>1632</v>
      </c>
      <c r="C191" s="227" t="s">
        <v>1639</v>
      </c>
      <c r="D191" s="227">
        <f>COUNTIF($C$3:C191,C191)</f>
        <v>7</v>
      </c>
      <c r="E191" s="227" t="str">
        <f>+P2B!B12</f>
        <v>Ericson S Sidabutar</v>
      </c>
      <c r="F191" s="227" t="str">
        <f>+P2B!E12</f>
        <v>Manajer</v>
      </c>
      <c r="G191" s="227" t="str">
        <f>+P2B!C12</f>
        <v>6893181Z</v>
      </c>
      <c r="H191" s="227" t="str">
        <f>+P2B!A12</f>
        <v>Reviewer 2</v>
      </c>
      <c r="I191" s="227" t="s">
        <v>1623</v>
      </c>
      <c r="J191" s="227" t="str">
        <f>+P2B!D12</f>
        <v>ericson.sidabutar@pln.co.id</v>
      </c>
      <c r="M191" s="227">
        <f>COUNTIFS($C$3:C191,C191,$I$3:I191,I191)</f>
        <v>3</v>
      </c>
    </row>
    <row r="192" spans="1:13">
      <c r="A192" s="10">
        <f t="shared" si="2"/>
        <v>190</v>
      </c>
      <c r="B192" s="229" t="s">
        <v>1632</v>
      </c>
      <c r="C192" t="s">
        <v>1640</v>
      </c>
      <c r="D192" s="227">
        <f>COUNTIF($C$3:C192,C192)</f>
        <v>1</v>
      </c>
      <c r="E192" t="str">
        <f>+'KIT JBT'!B4</f>
        <v>Jimmy H Gultom</v>
      </c>
      <c r="F192" t="str">
        <f>+'KIT JBT'!E4</f>
        <v>Staf</v>
      </c>
      <c r="G192" s="227" t="str">
        <f>+'KIT JBT'!C4</f>
        <v>8711214 Z</v>
      </c>
      <c r="H192" t="str">
        <f>+'KIT JBT'!A4</f>
        <v>Kontributor 1</v>
      </c>
      <c r="I192" s="227" t="s">
        <v>1622</v>
      </c>
      <c r="J192" t="str">
        <f>+'KIT JBT'!D4</f>
        <v>jimmy.gultom@pln.co.id</v>
      </c>
      <c r="M192" s="227">
        <f>COUNTIFS($C$3:C192,C192,$I$3:I192,I192)</f>
        <v>1</v>
      </c>
    </row>
    <row r="193" spans="1:13">
      <c r="A193" s="10">
        <f t="shared" si="2"/>
        <v>191</v>
      </c>
      <c r="B193" s="229" t="s">
        <v>1632</v>
      </c>
      <c r="C193" s="227" t="s">
        <v>1640</v>
      </c>
      <c r="D193" s="227">
        <f>COUNTIF($C$3:C193,C193)</f>
        <v>2</v>
      </c>
      <c r="E193" s="227" t="str">
        <f>+'KIT JBT'!B5</f>
        <v>Lambas                R Pasaribu</v>
      </c>
      <c r="F193" s="227" t="str">
        <f>+'KIT JBT'!E5</f>
        <v>DM (Setara)</v>
      </c>
      <c r="G193" s="227" t="str">
        <f>+'KIT JBT'!C5</f>
        <v>7904005G</v>
      </c>
      <c r="H193" s="227" t="str">
        <f>+'KIT JBT'!A5</f>
        <v>Reviewer 1</v>
      </c>
      <c r="I193" s="227" t="s">
        <v>1622</v>
      </c>
      <c r="J193" s="227" t="str">
        <f>+'KIT JBT'!D5</f>
        <v>lrlambas.pasaribu@pln.co.id</v>
      </c>
      <c r="M193" s="227">
        <f>COUNTIFS($C$3:C193,C193,$I$3:I193,I193)</f>
        <v>2</v>
      </c>
    </row>
    <row r="194" spans="1:13">
      <c r="A194" s="10">
        <f t="shared" si="2"/>
        <v>192</v>
      </c>
      <c r="B194" s="229" t="s">
        <v>1632</v>
      </c>
      <c r="C194" s="227" t="s">
        <v>1640</v>
      </c>
      <c r="D194" s="227">
        <f>COUNTIF($C$3:C194,C194)</f>
        <v>3</v>
      </c>
      <c r="E194" s="227" t="str">
        <f>+'KIT JBT'!B6</f>
        <v>Komang Parmita</v>
      </c>
      <c r="F194" s="227" t="str">
        <f>+'KIT JBT'!E6</f>
        <v>Manajer Senior</v>
      </c>
      <c r="G194" s="227" t="str">
        <f>+'KIT JBT'!C6</f>
        <v>7095127R</v>
      </c>
      <c r="H194" s="227" t="str">
        <f>+'KIT JBT'!A6</f>
        <v>Reviewer 2</v>
      </c>
      <c r="I194" s="227" t="s">
        <v>1622</v>
      </c>
      <c r="J194" s="227" t="str">
        <f>+'KIT JBT'!D6</f>
        <v>komangparmita@pln.co.id</v>
      </c>
      <c r="M194" s="227">
        <f>COUNTIFS($C$3:C194,C194,$I$3:I194,I194)</f>
        <v>3</v>
      </c>
    </row>
    <row r="195" spans="1:13">
      <c r="A195" s="10">
        <f t="shared" si="2"/>
        <v>193</v>
      </c>
      <c r="B195" s="229" t="s">
        <v>1632</v>
      </c>
      <c r="C195" s="227" t="s">
        <v>1640</v>
      </c>
      <c r="D195" s="227">
        <f>COUNTIF($C$3:C195,C195)</f>
        <v>4</v>
      </c>
      <c r="E195" s="227" t="str">
        <f>+'KIT JBT'!B10</f>
        <v>DONNY</v>
      </c>
      <c r="F195" s="227" t="str">
        <f>+'KIT JBT'!E10</f>
        <v>Staf</v>
      </c>
      <c r="G195" s="227" t="str">
        <f>+'KIT JBT'!C10</f>
        <v>8007058Z</v>
      </c>
      <c r="H195" s="227" t="str">
        <f>+'KIT JBT'!A10</f>
        <v>Kontributor 1</v>
      </c>
      <c r="I195" s="227" t="s">
        <v>1623</v>
      </c>
      <c r="J195" s="227" t="str">
        <f>+'KIT JBT'!D10</f>
        <v>DONNY@pln.co.id</v>
      </c>
      <c r="M195" s="227">
        <f>COUNTIFS($C$3:C195,C195,$I$3:I195,I195)</f>
        <v>1</v>
      </c>
    </row>
    <row r="196" spans="1:13">
      <c r="A196" s="10">
        <f t="shared" si="2"/>
        <v>194</v>
      </c>
      <c r="B196" s="229" t="s">
        <v>1632</v>
      </c>
      <c r="C196" s="227" t="s">
        <v>1640</v>
      </c>
      <c r="D196" s="227">
        <f>COUNTIF($C$3:C196,C196)</f>
        <v>5</v>
      </c>
      <c r="E196" s="227" t="str">
        <f>+'KIT JBT'!B11</f>
        <v>SLAMET SUNARTO</v>
      </c>
      <c r="F196" s="227" t="str">
        <f>+'KIT JBT'!E11</f>
        <v>DM (Setara)</v>
      </c>
      <c r="G196" s="227" t="str">
        <f>+'KIT JBT'!C11</f>
        <v>6995015D</v>
      </c>
      <c r="H196" s="227" t="str">
        <f>+'KIT JBT'!A11</f>
        <v>Reviewer 1</v>
      </c>
      <c r="I196" s="227" t="s">
        <v>1623</v>
      </c>
      <c r="J196" s="227" t="str">
        <f>+'KIT JBT'!D11</f>
        <v>slamet.sunarto@pln.co.id</v>
      </c>
      <c r="M196" s="227">
        <f>COUNTIFS($C$3:C196,C196,$I$3:I196,I196)</f>
        <v>2</v>
      </c>
    </row>
    <row r="197" spans="1:13">
      <c r="A197" s="10">
        <f t="shared" ref="A197:A262" si="3">1+A196</f>
        <v>195</v>
      </c>
      <c r="B197" s="229" t="s">
        <v>1632</v>
      </c>
      <c r="C197" s="227" t="s">
        <v>1640</v>
      </c>
      <c r="D197" s="227">
        <f>COUNTIF($C$3:C197,C197)</f>
        <v>6</v>
      </c>
      <c r="E197" s="227" t="str">
        <f>+'KIT JBT'!B12</f>
        <v>SUDJARWO</v>
      </c>
      <c r="F197" s="227" t="str">
        <f>+'KIT JBT'!E12</f>
        <v>Manajer Senior</v>
      </c>
      <c r="G197" s="227" t="str">
        <f>+'KIT JBT'!C12</f>
        <v>6994009D</v>
      </c>
      <c r="H197" s="227" t="str">
        <f>+'KIT JBT'!A12</f>
        <v>Reviewer 2</v>
      </c>
      <c r="I197" s="227" t="s">
        <v>1623</v>
      </c>
      <c r="J197" s="227" t="str">
        <f>+'KIT JBT'!D12</f>
        <v>djarwo@pln.co.id</v>
      </c>
      <c r="M197" s="227">
        <f>COUNTIFS($C$3:C197,C197,$I$3:I197,I197)</f>
        <v>3</v>
      </c>
    </row>
    <row r="198" spans="1:13">
      <c r="A198" s="10">
        <f t="shared" si="3"/>
        <v>196</v>
      </c>
      <c r="B198" s="229" t="s">
        <v>1641</v>
      </c>
      <c r="C198" t="s">
        <v>1642</v>
      </c>
      <c r="D198" s="227">
        <f>COUNTIF($C$3:C198,C198)</f>
        <v>1</v>
      </c>
      <c r="E198" t="str">
        <f>+'UIP JBTB I'!B4</f>
        <v>Mahardina Widyasari</v>
      </c>
      <c r="F198" t="str">
        <f>+'UIP JBTB I'!E4</f>
        <v>Staf Perencanaan Anggaran</v>
      </c>
      <c r="G198" s="227" t="str">
        <f>+'UIP JBTB I'!C4</f>
        <v>8609342Z</v>
      </c>
      <c r="H198" t="str">
        <f>+'UIP JBTB I'!A4</f>
        <v>Kontributor 1</v>
      </c>
      <c r="I198" s="227" t="s">
        <v>1622</v>
      </c>
      <c r="J198" t="str">
        <f>+'UIP JBTB I'!D4</f>
        <v>mahardina.widyasari@pln.co.id / mahardina.ws@gmail.com</v>
      </c>
      <c r="M198" s="227">
        <f>COUNTIFS($C$3:C198,C198,$I$3:I198,I198)</f>
        <v>1</v>
      </c>
    </row>
    <row r="199" spans="1:13">
      <c r="A199" s="10">
        <f t="shared" si="3"/>
        <v>197</v>
      </c>
      <c r="B199" s="229" t="s">
        <v>1641</v>
      </c>
      <c r="C199" s="227" t="s">
        <v>1642</v>
      </c>
      <c r="D199" s="227">
        <f>COUNTIF($C$3:C199,C199)</f>
        <v>2</v>
      </c>
      <c r="E199" s="227" t="str">
        <f>+'UIP JBTB I'!B5</f>
        <v>Tendy Septiadi</v>
      </c>
      <c r="F199" s="227" t="str">
        <f>+'UIP JBTB I'!E5</f>
        <v>Staf Perencanaan Anggaran</v>
      </c>
      <c r="G199" s="227" t="str">
        <f>+'UIP JBTB I'!C5</f>
        <v>9115526ZY</v>
      </c>
      <c r="H199" s="227" t="str">
        <f>+'UIP JBTB I'!A5</f>
        <v>Kontributor 2</v>
      </c>
      <c r="I199" s="227" t="s">
        <v>1622</v>
      </c>
      <c r="J199" s="227" t="str">
        <f>+'UIP JBTB I'!D5</f>
        <v>tendy.septiadi@pln.co.id / tendyseptiadi@gmail.com</v>
      </c>
      <c r="M199" s="227">
        <f>COUNTIFS($C$3:C199,C199,$I$3:I199,I199)</f>
        <v>2</v>
      </c>
    </row>
    <row r="200" spans="1:13">
      <c r="A200" s="10">
        <f t="shared" si="3"/>
        <v>198</v>
      </c>
      <c r="B200" s="229" t="s">
        <v>1641</v>
      </c>
      <c r="C200" s="227" t="s">
        <v>1642</v>
      </c>
      <c r="D200" s="227">
        <f>COUNTIF($C$3:C200,C200)</f>
        <v>3</v>
      </c>
      <c r="E200" s="227" t="str">
        <f>+'UIP JBTB I'!B6</f>
        <v>Titik Wahyuni</v>
      </c>
      <c r="F200" s="227" t="str">
        <f>+'UIP JBTB I'!E6</f>
        <v>Deputi Manajer Perencanaan Anggaran</v>
      </c>
      <c r="G200" s="227" t="str">
        <f>+'UIP JBTB I'!C6</f>
        <v>7803002M</v>
      </c>
      <c r="H200" s="227" t="str">
        <f>+'UIP JBTB I'!A6</f>
        <v>Reviewer 1</v>
      </c>
      <c r="I200" s="227" t="s">
        <v>1622</v>
      </c>
      <c r="J200" s="227" t="str">
        <f>+'UIP JBTB I'!D6</f>
        <v>titik.wahyuni@pln.co.id / titikwahyuni78@yahoo.com</v>
      </c>
      <c r="M200" s="227">
        <f>COUNTIFS($C$3:C200,C200,$I$3:I200,I200)</f>
        <v>3</v>
      </c>
    </row>
    <row r="201" spans="1:13">
      <c r="A201" s="10">
        <f t="shared" si="3"/>
        <v>199</v>
      </c>
      <c r="B201" s="229" t="s">
        <v>1641</v>
      </c>
      <c r="C201" s="227" t="s">
        <v>1642</v>
      </c>
      <c r="D201" s="227">
        <f>COUNTIF($C$3:C201,C201)</f>
        <v>4</v>
      </c>
      <c r="E201" s="227" t="str">
        <f>+'UIP JBTB I'!B7</f>
        <v>Agung Pujiono</v>
      </c>
      <c r="F201" s="227" t="str">
        <f>+'UIP JBTB I'!E7</f>
        <v>Manajer Keuangan dan SDM</v>
      </c>
      <c r="G201" s="227" t="str">
        <f>+'UIP JBTB I'!C7</f>
        <v>6894101G</v>
      </c>
      <c r="H201" s="227" t="str">
        <f>+'UIP JBTB I'!A7</f>
        <v>Reviewer 2</v>
      </c>
      <c r="I201" s="227" t="s">
        <v>1622</v>
      </c>
      <c r="J201" s="227" t="str">
        <f>+'UIP JBTB I'!D7</f>
        <v>agung.pujiono@pln.co.id / agungpijiono2007@yahoo.co.id</v>
      </c>
      <c r="M201" s="227">
        <f>COUNTIFS($C$3:C201,C201,$I$3:I201,I201)</f>
        <v>4</v>
      </c>
    </row>
    <row r="202" spans="1:13">
      <c r="A202" s="10">
        <f t="shared" si="3"/>
        <v>200</v>
      </c>
      <c r="B202" s="229" t="s">
        <v>1641</v>
      </c>
      <c r="C202" s="227" t="s">
        <v>1642</v>
      </c>
      <c r="D202" s="227">
        <f>COUNTIF($C$3:C202,C202)</f>
        <v>5</v>
      </c>
      <c r="E202" s="227" t="str">
        <f>+'UIP JBTB I'!B12</f>
        <v>Ari Agustin</v>
      </c>
      <c r="F202" s="227" t="str">
        <f>+'UIP JBTB I'!E12</f>
        <v>Supervisor Pengendalian Keuangan</v>
      </c>
      <c r="G202" s="227" t="str">
        <f>+'UIP JBTB I'!C12</f>
        <v>8609342Z</v>
      </c>
      <c r="H202" s="227" t="str">
        <f>+'UIP JBTB I'!A12</f>
        <v>Kontributor 1</v>
      </c>
      <c r="I202" s="227" t="s">
        <v>1623</v>
      </c>
      <c r="J202" s="227" t="str">
        <f>+'UIP JBTB I'!D12</f>
        <v>ari.agustin@pln.co.id / ari.agustin85@yahoo.co.id</v>
      </c>
      <c r="M202" s="227">
        <f>COUNTIFS($C$3:C202,C202,$I$3:I202,I202)</f>
        <v>1</v>
      </c>
    </row>
    <row r="203" spans="1:13">
      <c r="A203" s="10">
        <f t="shared" si="3"/>
        <v>201</v>
      </c>
      <c r="B203" s="229" t="s">
        <v>1641</v>
      </c>
      <c r="C203" s="227" t="s">
        <v>1642</v>
      </c>
      <c r="D203" s="227">
        <f>COUNTIF($C$3:C203,C203)</f>
        <v>6</v>
      </c>
      <c r="E203" s="227" t="str">
        <f>+'UIP JBTB I'!B13</f>
        <v>Rahmat Mulyana</v>
      </c>
      <c r="F203" s="227" t="str">
        <f>+'UIP JBTB I'!E13</f>
        <v>Deputi Manajer Keuangan</v>
      </c>
      <c r="G203" s="227" t="str">
        <f>+'UIP JBTB I'!C13</f>
        <v>8006190Z</v>
      </c>
      <c r="H203" s="227" t="str">
        <f>+'UIP JBTB I'!A13</f>
        <v>Reviewer 1</v>
      </c>
      <c r="I203" s="227" t="s">
        <v>1623</v>
      </c>
      <c r="J203" s="227" t="str">
        <f>+'UIP JBTB I'!D13</f>
        <v>rahmat_mulyana@pln.co.id / rahmatmulyana99@gmail.com</v>
      </c>
      <c r="M203" s="227">
        <f>COUNTIFS($C$3:C203,C203,$I$3:I203,I203)</f>
        <v>2</v>
      </c>
    </row>
    <row r="204" spans="1:13">
      <c r="A204" s="10">
        <f t="shared" si="3"/>
        <v>202</v>
      </c>
      <c r="B204" s="229" t="s">
        <v>1641</v>
      </c>
      <c r="C204" s="227" t="s">
        <v>1642</v>
      </c>
      <c r="D204" s="227">
        <f>COUNTIF($C$3:C204,C204)</f>
        <v>7</v>
      </c>
      <c r="E204" s="227" t="str">
        <f>+'UIP JBTB I'!B14</f>
        <v>Agung Pujiono</v>
      </c>
      <c r="F204" s="227" t="str">
        <f>+'UIP JBTB I'!E14</f>
        <v>Manajer Keuangan dan SDM</v>
      </c>
      <c r="G204" s="227" t="str">
        <f>+'UIP JBTB I'!C14</f>
        <v>6894101G</v>
      </c>
      <c r="H204" s="227" t="str">
        <f>+'UIP JBTB I'!A14</f>
        <v>Reviewer 2</v>
      </c>
      <c r="I204" s="227" t="s">
        <v>1623</v>
      </c>
      <c r="J204" s="227" t="str">
        <f>+'UIP JBTB I'!D14</f>
        <v>agung.pujiono@pln.co.id / agungpijiono2007@yahoo.co.id</v>
      </c>
      <c r="M204" s="227">
        <f>COUNTIFS($C$3:C204,C204,$I$3:I204,I204)</f>
        <v>3</v>
      </c>
    </row>
    <row r="205" spans="1:13">
      <c r="A205" s="10">
        <f t="shared" si="3"/>
        <v>203</v>
      </c>
      <c r="B205" s="229" t="s">
        <v>1641</v>
      </c>
      <c r="C205" s="227" t="s">
        <v>1643</v>
      </c>
      <c r="D205" s="227">
        <f>COUNTIF($C$3:C205,C205)</f>
        <v>1</v>
      </c>
      <c r="E205" t="str">
        <f>+'UIP JBTB II'!B6</f>
        <v>ANGGRA RINI N K</v>
      </c>
      <c r="F205" t="str">
        <f>+'UIP JBTB II'!E6</f>
        <v>STAFF</v>
      </c>
      <c r="G205" s="227" t="str">
        <f>+'UIP JBTB II'!C6</f>
        <v>8710717Z</v>
      </c>
      <c r="H205" t="str">
        <f>+'UIP JBTB II'!A6</f>
        <v>KONTRIBUTOR 1</v>
      </c>
      <c r="I205" s="227" t="s">
        <v>1622</v>
      </c>
      <c r="J205" t="str">
        <f>+'UIP JBTB II'!D6</f>
        <v>anggra.rini@pln.co.id</v>
      </c>
      <c r="M205" s="227">
        <f>COUNTIFS($C$3:C205,C205,$I$3:I205,I205)</f>
        <v>1</v>
      </c>
    </row>
    <row r="206" spans="1:13">
      <c r="A206" s="10">
        <f t="shared" si="3"/>
        <v>204</v>
      </c>
      <c r="B206" s="229" t="s">
        <v>1641</v>
      </c>
      <c r="C206" s="227" t="s">
        <v>1643</v>
      </c>
      <c r="D206" s="227">
        <f>COUNTIF($C$3:C206,C206)</f>
        <v>2</v>
      </c>
      <c r="E206" s="227" t="str">
        <f>+'UIP JBTB II'!B7</f>
        <v>MACH RULI</v>
      </c>
      <c r="F206" s="227" t="str">
        <f>+'UIP JBTB II'!E7</f>
        <v>STAFF</v>
      </c>
      <c r="G206" s="227" t="str">
        <f>+'UIP JBTB II'!C7</f>
        <v>8612586ZY</v>
      </c>
      <c r="H206" s="227" t="str">
        <f>+'UIP JBTB II'!A7</f>
        <v>KONTRIBUTOR 2</v>
      </c>
      <c r="I206" s="227" t="s">
        <v>1622</v>
      </c>
      <c r="J206" s="227" t="str">
        <f>+'UIP JBTB II'!D7</f>
        <v>mach.ruli@pln.co.id</v>
      </c>
      <c r="M206" s="227">
        <f>COUNTIFS($C$3:C206,C206,$I$3:I206,I206)</f>
        <v>2</v>
      </c>
    </row>
    <row r="207" spans="1:13">
      <c r="A207" s="10">
        <f t="shared" si="3"/>
        <v>205</v>
      </c>
      <c r="B207" s="229" t="s">
        <v>1641</v>
      </c>
      <c r="C207" s="227" t="s">
        <v>1643</v>
      </c>
      <c r="D207" s="227">
        <f>COUNTIF($C$3:C207,C207)</f>
        <v>3</v>
      </c>
      <c r="E207" s="227" t="str">
        <f>+'UIP JBTB II'!B8</f>
        <v>ABU SOFYAN</v>
      </c>
      <c r="F207" s="227" t="str">
        <f>+'UIP JBTB II'!E8</f>
        <v>DM PERENCANAAN ANGGARAN</v>
      </c>
      <c r="G207" s="227" t="str">
        <f>+'UIP JBTB II'!C8</f>
        <v>7906124Z</v>
      </c>
      <c r="H207" s="227" t="str">
        <f>+'UIP JBTB II'!A8</f>
        <v>REVIEWER 1</v>
      </c>
      <c r="I207" s="227" t="s">
        <v>1622</v>
      </c>
      <c r="J207" s="227" t="str">
        <f>+'UIP JBTB II'!D8</f>
        <v>abu.sofyan@pln.co.id</v>
      </c>
      <c r="M207" s="227">
        <f>COUNTIFS($C$3:C207,C207,$I$3:I207,I207)</f>
        <v>3</v>
      </c>
    </row>
    <row r="208" spans="1:13">
      <c r="A208" s="10">
        <f t="shared" si="3"/>
        <v>206</v>
      </c>
      <c r="B208" s="229" t="s">
        <v>1641</v>
      </c>
      <c r="C208" s="227" t="s">
        <v>1643</v>
      </c>
      <c r="D208" s="227">
        <f>COUNTIF($C$3:C208,C208)</f>
        <v>4</v>
      </c>
      <c r="E208" s="227" t="str">
        <f>+'UIP JBTB II'!B9</f>
        <v>RAJA MUDA SIREGAR</v>
      </c>
      <c r="F208" s="227" t="str">
        <f>+'UIP JBTB II'!E9</f>
        <v>MANAGER PERENCANAAN</v>
      </c>
      <c r="G208" s="227" t="str">
        <f>+'UIP JBTB II'!C9</f>
        <v>7095056P</v>
      </c>
      <c r="H208" s="227" t="str">
        <f>+'UIP JBTB II'!A9</f>
        <v>REVIEWER 2</v>
      </c>
      <c r="I208" s="227" t="s">
        <v>1622</v>
      </c>
      <c r="J208" s="227" t="str">
        <f>+'UIP JBTB II'!D9</f>
        <v>rajamuda.siregar@pln.co.id</v>
      </c>
      <c r="M208" s="227">
        <f>COUNTIFS($C$3:C208,C208,$I$3:I208,I208)</f>
        <v>4</v>
      </c>
    </row>
    <row r="209" spans="1:13">
      <c r="A209" s="10">
        <f t="shared" si="3"/>
        <v>207</v>
      </c>
      <c r="B209" s="229" t="s">
        <v>1641</v>
      </c>
      <c r="C209" s="227" t="s">
        <v>1643</v>
      </c>
      <c r="D209" s="227">
        <f>COUNTIF($C$3:C209,C209)</f>
        <v>5</v>
      </c>
      <c r="E209" s="227" t="str">
        <f>+'UIP JBTB II'!B12</f>
        <v>ANGGRA RINI N K</v>
      </c>
      <c r="F209" s="227" t="str">
        <f>+'UIP JBTB II'!E12</f>
        <v>STAFF</v>
      </c>
      <c r="G209" s="227" t="str">
        <f>+'UIP JBTB II'!C12</f>
        <v>8710717Z</v>
      </c>
      <c r="H209" s="227" t="str">
        <f>+'UIP JBTB II'!A12</f>
        <v>KONTRIBUTOR 1</v>
      </c>
      <c r="I209" s="227" t="s">
        <v>1623</v>
      </c>
      <c r="J209" s="227" t="str">
        <f>+'UIP JBTB II'!D12</f>
        <v>anggra.rini@pln.co.id</v>
      </c>
      <c r="M209" s="227">
        <f>COUNTIFS($C$3:C209,C209,$I$3:I209,I209)</f>
        <v>1</v>
      </c>
    </row>
    <row r="210" spans="1:13">
      <c r="A210" s="10">
        <f t="shared" si="3"/>
        <v>208</v>
      </c>
      <c r="B210" s="229" t="s">
        <v>1641</v>
      </c>
      <c r="C210" s="227" t="s">
        <v>1643</v>
      </c>
      <c r="D210" s="227">
        <f>COUNTIF($C$3:C210,C210)</f>
        <v>6</v>
      </c>
      <c r="E210" s="227" t="str">
        <f>+'UIP JBTB II'!B13</f>
        <v>ABU SOFYAN</v>
      </c>
      <c r="F210" s="227" t="str">
        <f>+'UIP JBTB II'!E13</f>
        <v>DM PERENCANAAN ANGGARAN</v>
      </c>
      <c r="G210" s="227" t="str">
        <f>+'UIP JBTB II'!C13</f>
        <v>7906124Z</v>
      </c>
      <c r="H210" s="227" t="str">
        <f>+'UIP JBTB II'!A13</f>
        <v>REVIEWER 1</v>
      </c>
      <c r="I210" s="227" t="s">
        <v>1623</v>
      </c>
      <c r="J210" s="227" t="str">
        <f>+'UIP JBTB II'!D13</f>
        <v>abu.sofyan@pln.co.id</v>
      </c>
      <c r="M210" s="227">
        <f>COUNTIFS($C$3:C210,C210,$I$3:I210,I210)</f>
        <v>2</v>
      </c>
    </row>
    <row r="211" spans="1:13">
      <c r="A211" s="10">
        <f t="shared" si="3"/>
        <v>209</v>
      </c>
      <c r="B211" s="229" t="s">
        <v>1641</v>
      </c>
      <c r="C211" s="227" t="s">
        <v>1643</v>
      </c>
      <c r="D211" s="227">
        <f>COUNTIF($C$3:C211,C211)</f>
        <v>7</v>
      </c>
      <c r="E211" s="227" t="str">
        <f>+'UIP JBTB II'!B14</f>
        <v>YULIANTO TRIWIDODO</v>
      </c>
      <c r="F211" s="227" t="str">
        <f>+'UIP JBTB II'!E14</f>
        <v>MANAGER KEUANGAN DAN SDM</v>
      </c>
      <c r="G211" s="227" t="str">
        <f>+'UIP JBTB II'!C14</f>
        <v>6291088Z</v>
      </c>
      <c r="H211" s="227" t="str">
        <f>+'UIP JBTB II'!A14</f>
        <v>REVIEWER 2</v>
      </c>
      <c r="I211" s="227" t="s">
        <v>1623</v>
      </c>
      <c r="J211" s="227" t="str">
        <f>+'UIP JBTB II'!D14</f>
        <v>yulianto.triwidodo@pln.co.id</v>
      </c>
      <c r="M211" s="227">
        <f>COUNTIFS($C$3:C211,C211,$I$3:I211,I211)</f>
        <v>3</v>
      </c>
    </row>
    <row r="212" spans="1:13">
      <c r="A212" s="10">
        <f t="shared" si="3"/>
        <v>210</v>
      </c>
      <c r="B212" s="229" t="s">
        <v>1641</v>
      </c>
      <c r="C212" t="s">
        <v>1644</v>
      </c>
      <c r="D212" s="227">
        <f>COUNTIF($C$3:C212,C212)</f>
        <v>1</v>
      </c>
      <c r="E212" t="str">
        <f>+'UIP Nusra'!B4</f>
        <v>M. Alfian Wakhid</v>
      </c>
      <c r="F212" t="str">
        <f>+'UIP Nusra'!E4</f>
        <v>Staf</v>
      </c>
      <c r="G212" s="227" t="str">
        <f>+'UIP Nusra'!C4</f>
        <v>8811179Z</v>
      </c>
      <c r="H212" t="str">
        <f>+'UIP Nusra'!A4</f>
        <v xml:space="preserve">Kontributor 1 </v>
      </c>
      <c r="I212" s="227" t="s">
        <v>1622</v>
      </c>
      <c r="J212" t="str">
        <f>+'UIP Nusra'!D4</f>
        <v>muhammad.alfian@pln.co.id</v>
      </c>
      <c r="M212" s="227">
        <f>COUNTIFS($C$3:C212,C212,$I$3:I212,I212)</f>
        <v>1</v>
      </c>
    </row>
    <row r="213" spans="1:13">
      <c r="A213" s="10">
        <f t="shared" si="3"/>
        <v>211</v>
      </c>
      <c r="B213" s="229" t="s">
        <v>1641</v>
      </c>
      <c r="C213" s="227" t="s">
        <v>1644</v>
      </c>
      <c r="D213" s="227">
        <f>COUNTIF($C$3:C213,C213)</f>
        <v>2</v>
      </c>
      <c r="E213" s="227" t="str">
        <f>+'UIP Nusra'!B5</f>
        <v>Adil Satria Laksana</v>
      </c>
      <c r="F213" s="227" t="str">
        <f>+'UIP Nusra'!E5</f>
        <v>Staf</v>
      </c>
      <c r="G213" s="227" t="str">
        <f>+'UIP Nusra'!C5</f>
        <v>92161818ZY</v>
      </c>
      <c r="H213" s="227" t="str">
        <f>+'UIP Nusra'!A5</f>
        <v>Kontributor 2</v>
      </c>
      <c r="I213" s="227" t="s">
        <v>1622</v>
      </c>
      <c r="J213" s="227" t="str">
        <f>+'UIP Nusra'!D5</f>
        <v>adil.laksana@pln.co.id</v>
      </c>
      <c r="M213" s="227">
        <f>COUNTIFS($C$3:C213,C213,$I$3:I213,I213)</f>
        <v>2</v>
      </c>
    </row>
    <row r="214" spans="1:13">
      <c r="A214" s="10">
        <f t="shared" si="3"/>
        <v>212</v>
      </c>
      <c r="B214" s="229" t="s">
        <v>1641</v>
      </c>
      <c r="C214" s="227" t="s">
        <v>1644</v>
      </c>
      <c r="D214" s="227">
        <f>COUNTIF($C$3:C214,C214)</f>
        <v>3</v>
      </c>
      <c r="E214" s="227" t="str">
        <f>+'UIP Nusra'!B6</f>
        <v>Ghani Novianto</v>
      </c>
      <c r="F214" s="227" t="str">
        <f>+'UIP Nusra'!E6</f>
        <v>DM (Setara)</v>
      </c>
      <c r="G214" s="227" t="str">
        <f>+'UIP Nusra'!C6</f>
        <v>8006274Z</v>
      </c>
      <c r="H214" s="227" t="str">
        <f>+'UIP Nusra'!A6</f>
        <v>Reviewer 1</v>
      </c>
      <c r="I214" s="227" t="s">
        <v>1622</v>
      </c>
      <c r="J214" s="227" t="str">
        <f>+'UIP Nusra'!D6</f>
        <v>ghani.novianto@pln.co.id</v>
      </c>
      <c r="M214" s="227">
        <f>COUNTIFS($C$3:C214,C214,$I$3:I214,I214)</f>
        <v>3</v>
      </c>
    </row>
    <row r="215" spans="1:13">
      <c r="A215" s="10">
        <f t="shared" si="3"/>
        <v>213</v>
      </c>
      <c r="B215" s="229" t="s">
        <v>1641</v>
      </c>
      <c r="C215" s="227" t="s">
        <v>1644</v>
      </c>
      <c r="D215" s="227">
        <f>COUNTIF($C$3:C215,C215)</f>
        <v>4</v>
      </c>
      <c r="E215" s="227" t="str">
        <f>+'UIP Nusra'!B7</f>
        <v>Frits John Rajaguguk</v>
      </c>
      <c r="F215" s="227" t="str">
        <f>+'UIP Nusra'!E7</f>
        <v>Manajer (Setara)</v>
      </c>
      <c r="G215" s="227" t="str">
        <f>+'UIP Nusra'!C7</f>
        <v>6994011H</v>
      </c>
      <c r="H215" s="227" t="str">
        <f>+'UIP Nusra'!A7</f>
        <v>Reviewer 2</v>
      </c>
      <c r="I215" s="227" t="s">
        <v>1622</v>
      </c>
      <c r="J215" s="227" t="str">
        <f>+'UIP Nusra'!D7</f>
        <v>frits.ntb@pln.co.id</v>
      </c>
      <c r="M215" s="227">
        <f>COUNTIFS($C$3:C215,C215,$I$3:I215,I215)</f>
        <v>4</v>
      </c>
    </row>
    <row r="216" spans="1:13">
      <c r="A216" s="10">
        <f t="shared" si="3"/>
        <v>214</v>
      </c>
      <c r="B216" s="229" t="s">
        <v>1641</v>
      </c>
      <c r="C216" s="227" t="s">
        <v>1644</v>
      </c>
      <c r="D216" s="227">
        <f>COUNTIF($C$3:C216,C216)</f>
        <v>5</v>
      </c>
      <c r="E216" s="227" t="str">
        <f>+'UIP Nusra'!B13</f>
        <v>Fitria Migana</v>
      </c>
      <c r="F216" s="227" t="str">
        <f>+'UIP Nusra'!E13</f>
        <v>Staf</v>
      </c>
      <c r="G216" s="227" t="str">
        <f>+'UIP Nusra'!C13</f>
        <v>8409006JA</v>
      </c>
      <c r="H216" s="227" t="str">
        <f>+'UIP Nusra'!A13</f>
        <v xml:space="preserve">Kontributor 1 </v>
      </c>
      <c r="I216" s="227" t="s">
        <v>1623</v>
      </c>
      <c r="J216" s="227" t="str">
        <f>+'UIP Nusra'!D13</f>
        <v>fitria.migana@pln.co.id</v>
      </c>
      <c r="M216" s="227">
        <f>COUNTIFS($C$3:C216,C216,$I$3:I216,I216)</f>
        <v>1</v>
      </c>
    </row>
    <row r="217" spans="1:13">
      <c r="A217" s="10">
        <f t="shared" si="3"/>
        <v>215</v>
      </c>
      <c r="B217" s="229" t="s">
        <v>1641</v>
      </c>
      <c r="C217" s="227" t="s">
        <v>1644</v>
      </c>
      <c r="D217" s="227">
        <f>COUNTIF($C$3:C217,C217)</f>
        <v>6</v>
      </c>
      <c r="E217" s="227" t="str">
        <f>+'UIP Nusra'!B14</f>
        <v>Martha Lovina</v>
      </c>
      <c r="F217" s="227" t="str">
        <f>+'UIP Nusra'!E14</f>
        <v>DM (Setara)</v>
      </c>
      <c r="G217" s="227" t="str">
        <f>+'UIP Nusra'!C14</f>
        <v>7705003H2</v>
      </c>
      <c r="H217" s="227" t="str">
        <f>+'UIP Nusra'!A14</f>
        <v>Reviewer 1</v>
      </c>
      <c r="I217" s="227" t="s">
        <v>1623</v>
      </c>
      <c r="J217" s="227" t="str">
        <f>+'UIP Nusra'!D14</f>
        <v>martha.lovina@pln.co.id</v>
      </c>
      <c r="M217" s="227">
        <f>COUNTIFS($C$3:C217,C217,$I$3:I217,I217)</f>
        <v>2</v>
      </c>
    </row>
    <row r="218" spans="1:13">
      <c r="A218" s="10">
        <f t="shared" si="3"/>
        <v>216</v>
      </c>
      <c r="B218" s="229" t="s">
        <v>1641</v>
      </c>
      <c r="C218" s="227" t="s">
        <v>1644</v>
      </c>
      <c r="D218" s="227">
        <f>COUNTIF($C$3:C218,C218)</f>
        <v>7</v>
      </c>
      <c r="E218" s="227" t="str">
        <f>+'UIP Nusra'!B15</f>
        <v>Ali Faizin</v>
      </c>
      <c r="F218" s="227" t="str">
        <f>+'UIP Nusra'!E15</f>
        <v>Manajer (Setara)</v>
      </c>
      <c r="G218" s="227" t="str">
        <f>+'UIP Nusra'!C15</f>
        <v>6994003P</v>
      </c>
      <c r="H218" s="227" t="str">
        <f>+'UIP Nusra'!A15</f>
        <v>Reviewer 2</v>
      </c>
      <c r="I218" s="227" t="s">
        <v>1623</v>
      </c>
      <c r="J218" s="227" t="str">
        <f>+'UIP Nusra'!D15</f>
        <v>afaizin@pln.co.id</v>
      </c>
      <c r="M218" s="227">
        <f>COUNTIFS($C$3:C218,C218,$I$3:I218,I218)</f>
        <v>3</v>
      </c>
    </row>
    <row r="219" spans="1:13">
      <c r="A219" s="10">
        <f t="shared" si="3"/>
        <v>217</v>
      </c>
      <c r="B219" s="229" t="s">
        <v>1641</v>
      </c>
      <c r="C219" t="s">
        <v>1645</v>
      </c>
      <c r="D219" s="227">
        <f>COUNTIF($C$3:C219,C219)</f>
        <v>1</v>
      </c>
      <c r="E219" t="str">
        <f>+Disjatim!B3</f>
        <v>Dedi Kurniawan</v>
      </c>
      <c r="F219" t="str">
        <f>+Disjatim!E3</f>
        <v>Staf</v>
      </c>
      <c r="G219" s="227" t="str">
        <f>+Disjatim!C3</f>
        <v>8408001J</v>
      </c>
      <c r="H219" t="str">
        <f>+Disjatim!A3</f>
        <v>Kontributor 1</v>
      </c>
      <c r="I219" s="227" t="s">
        <v>1622</v>
      </c>
      <c r="J219" t="str">
        <f>+Disjatim!D3</f>
        <v>dedi.kurniawan@pln.co.id</v>
      </c>
      <c r="M219" s="227">
        <f>COUNTIFS($C$3:C219,C219,$I$3:I219,I219)</f>
        <v>1</v>
      </c>
    </row>
    <row r="220" spans="1:13">
      <c r="A220" s="10">
        <f t="shared" si="3"/>
        <v>218</v>
      </c>
      <c r="B220" s="229" t="s">
        <v>1641</v>
      </c>
      <c r="C220" s="227" t="s">
        <v>1645</v>
      </c>
      <c r="D220" s="227">
        <f>COUNTIF($C$3:C220,C220)</f>
        <v>2</v>
      </c>
      <c r="E220" s="227" t="str">
        <f>+Disjatim!B4</f>
        <v>Wiwik Kurnia</v>
      </c>
      <c r="F220" s="227" t="str">
        <f>+Disjatim!E4</f>
        <v>Staf</v>
      </c>
      <c r="G220" s="227" t="str">
        <f>+Disjatim!C4</f>
        <v>8208121Z</v>
      </c>
      <c r="H220" s="227" t="str">
        <f>+Disjatim!A4</f>
        <v>Kontributor 2</v>
      </c>
      <c r="I220" s="227" t="s">
        <v>1622</v>
      </c>
      <c r="J220" s="227" t="str">
        <f>+Disjatim!D4</f>
        <v>wiwik.kurnia@pln.co.id</v>
      </c>
      <c r="M220" s="227">
        <f>COUNTIFS($C$3:C220,C220,$I$3:I220,I220)</f>
        <v>2</v>
      </c>
    </row>
    <row r="221" spans="1:13">
      <c r="A221" s="10">
        <f t="shared" si="3"/>
        <v>219</v>
      </c>
      <c r="B221" s="229" t="s">
        <v>1641</v>
      </c>
      <c r="C221" s="227" t="s">
        <v>1645</v>
      </c>
      <c r="D221" s="227">
        <f>COUNTIF($C$3:C221,C221)</f>
        <v>3</v>
      </c>
      <c r="E221" s="227" t="str">
        <f>+Disjatim!B5</f>
        <v>Agusprasetiawan Mukti W</v>
      </c>
      <c r="F221" s="227" t="str">
        <f>+Disjatim!E5</f>
        <v>PLT. DM RENUS</v>
      </c>
      <c r="G221" s="227" t="str">
        <f>+Disjatim!C5</f>
        <v>7804001J</v>
      </c>
      <c r="H221" s="227" t="str">
        <f>+Disjatim!A5</f>
        <v>Reviewer 1</v>
      </c>
      <c r="I221" s="227" t="s">
        <v>1622</v>
      </c>
      <c r="J221" s="227" t="str">
        <f>+Disjatim!D5</f>
        <v>iwan@pln.co.id</v>
      </c>
      <c r="M221" s="227">
        <f>COUNTIFS($C$3:C221,C221,$I$3:I221,I221)</f>
        <v>3</v>
      </c>
    </row>
    <row r="222" spans="1:13">
      <c r="A222" s="10">
        <f t="shared" si="3"/>
        <v>220</v>
      </c>
      <c r="B222" s="229" t="s">
        <v>1641</v>
      </c>
      <c r="C222" s="227" t="s">
        <v>1645</v>
      </c>
      <c r="D222" s="227">
        <f>COUNTIF($C$3:C222,C222)</f>
        <v>4</v>
      </c>
      <c r="E222" s="227" t="str">
        <f>+Disjatim!B6</f>
        <v>M. Risbudiharta</v>
      </c>
      <c r="F222" s="227" t="str">
        <f>+Disjatim!E6</f>
        <v>Manajer Perencanaan</v>
      </c>
      <c r="G222" s="227" t="str">
        <f>+Disjatim!C6</f>
        <v>6993208 Z</v>
      </c>
      <c r="H222" s="227" t="str">
        <f>+Disjatim!A6</f>
        <v>Reviewer 2</v>
      </c>
      <c r="I222" s="227" t="s">
        <v>1622</v>
      </c>
      <c r="J222" s="227" t="str">
        <f>+Disjatim!D6</f>
        <v>risbudiharta@pln.co.id</v>
      </c>
      <c r="M222" s="227">
        <f>COUNTIFS($C$3:C222,C222,$I$3:I222,I222)</f>
        <v>4</v>
      </c>
    </row>
    <row r="223" spans="1:13">
      <c r="A223" s="10">
        <f t="shared" si="3"/>
        <v>221</v>
      </c>
      <c r="B223" s="229" t="s">
        <v>1641</v>
      </c>
      <c r="C223" s="227" t="s">
        <v>1645</v>
      </c>
      <c r="D223" s="227">
        <f>COUNTIF($C$3:C223,C223)</f>
        <v>5</v>
      </c>
      <c r="E223" s="227" t="str">
        <f>+Disjatim!B11</f>
        <v>Mochhamad Irvansyah</v>
      </c>
      <c r="F223" s="227" t="str">
        <f>+Disjatim!E11</f>
        <v>Staf</v>
      </c>
      <c r="G223" s="227" t="str">
        <f>+Disjatim!C11</f>
        <v>8407012 J</v>
      </c>
      <c r="H223" s="227" t="str">
        <f>+Disjatim!A11</f>
        <v>Kontributor 1  AI</v>
      </c>
      <c r="I223" s="227" t="s">
        <v>1623</v>
      </c>
      <c r="J223" s="227" t="str">
        <f>+Disjatim!D11</f>
        <v>m.irvansyah@pln.co.id</v>
      </c>
      <c r="M223" s="227">
        <f>COUNTIFS($C$3:C223,C223,$I$3:I223,I223)</f>
        <v>1</v>
      </c>
    </row>
    <row r="224" spans="1:13">
      <c r="A224" s="10">
        <f t="shared" si="3"/>
        <v>222</v>
      </c>
      <c r="B224" s="229" t="s">
        <v>1641</v>
      </c>
      <c r="C224" s="227" t="s">
        <v>1645</v>
      </c>
      <c r="D224" s="227">
        <f>COUNTIF($C$3:C224,C224)</f>
        <v>6</v>
      </c>
      <c r="E224" s="227" t="str">
        <f>+Disjatim!B13</f>
        <v>Elfis Gusman</v>
      </c>
      <c r="F224" s="227" t="str">
        <f>+Disjatim!E13</f>
        <v>PLT. DM ANGGARAN</v>
      </c>
      <c r="G224" s="227" t="str">
        <f>+Disjatim!C13</f>
        <v>7094166J</v>
      </c>
      <c r="H224" s="227" t="str">
        <f>+Disjatim!A13</f>
        <v>Reviewer 1</v>
      </c>
      <c r="I224" s="227" t="s">
        <v>1623</v>
      </c>
      <c r="J224" s="227" t="str">
        <f>+Disjatim!D13</f>
        <v>elfis.gusman@pln.co.id</v>
      </c>
      <c r="M224" s="227">
        <f>COUNTIFS($C$3:C224,C224,$I$3:I224,I224)</f>
        <v>2</v>
      </c>
    </row>
    <row r="225" spans="1:13">
      <c r="A225" s="10">
        <f t="shared" si="3"/>
        <v>223</v>
      </c>
      <c r="B225" s="229" t="s">
        <v>1641</v>
      </c>
      <c r="C225" s="227" t="s">
        <v>1645</v>
      </c>
      <c r="D225" s="227">
        <f>COUNTIF($C$3:C225,C225)</f>
        <v>7</v>
      </c>
      <c r="E225" s="227" t="str">
        <f>+Disjatim!B14</f>
        <v>Ponti Silitonga</v>
      </c>
      <c r="F225" s="227" t="str">
        <f>+Disjatim!E14</f>
        <v>Manajer Keuangan</v>
      </c>
      <c r="G225" s="227" t="str">
        <f>+Disjatim!C14</f>
        <v>6685456 K3</v>
      </c>
      <c r="H225" s="227" t="str">
        <f>+Disjatim!A14</f>
        <v>Reviewer 2</v>
      </c>
      <c r="I225" s="227" t="s">
        <v>1623</v>
      </c>
      <c r="J225" s="227" t="str">
        <f>+Disjatim!D14</f>
        <v>ponti.silitonga@pln.co.id</v>
      </c>
      <c r="M225" s="227">
        <f>COUNTIFS($C$3:C225,C225,$I$3:I225,I225)</f>
        <v>3</v>
      </c>
    </row>
    <row r="226" spans="1:13">
      <c r="A226" s="10">
        <f t="shared" si="3"/>
        <v>224</v>
      </c>
      <c r="B226" s="229" t="s">
        <v>1641</v>
      </c>
      <c r="C226" s="227" t="s">
        <v>1646</v>
      </c>
      <c r="D226" s="227">
        <f>COUNTIF($C$3:C226,C226)</f>
        <v>1</v>
      </c>
      <c r="E226" s="227" t="str">
        <f>+Disbali!B3</f>
        <v>I MADE ARIS SASTRAWAN</v>
      </c>
      <c r="F226" s="227" t="str">
        <f>+Disbali!E3</f>
        <v>Staff</v>
      </c>
      <c r="G226" s="227" t="str">
        <f>+Disbali!C3</f>
        <v>8711129Z</v>
      </c>
      <c r="H226" s="227" t="str">
        <f>+Disbali!A3</f>
        <v>Kontributor 1</v>
      </c>
      <c r="I226" s="227" t="s">
        <v>1622</v>
      </c>
      <c r="J226" s="227" t="str">
        <f>+Disbali!D3</f>
        <v>made.aris.sastrawan@pln.co.id</v>
      </c>
      <c r="M226" s="227">
        <f>COUNTIFS($C$3:C226,C226,$I$3:I226,I226)</f>
        <v>1</v>
      </c>
    </row>
    <row r="227" spans="1:13">
      <c r="A227" s="10">
        <f t="shared" si="3"/>
        <v>225</v>
      </c>
      <c r="B227" s="229" t="s">
        <v>1641</v>
      </c>
      <c r="C227" s="227" t="s">
        <v>1646</v>
      </c>
      <c r="D227" s="227">
        <f>COUNTIF($C$3:C227,C227)</f>
        <v>2</v>
      </c>
      <c r="E227" s="227" t="str">
        <f>+Disbali!B4</f>
        <v>LAILY RAMADHINI</v>
      </c>
      <c r="F227" s="227" t="str">
        <f>+Disbali!E4</f>
        <v>Staff</v>
      </c>
      <c r="G227" s="227" t="str">
        <f>+Disbali!C4</f>
        <v>8709372Z</v>
      </c>
      <c r="H227" s="227" t="str">
        <f>+Disbali!A4</f>
        <v>Kontributor 2</v>
      </c>
      <c r="I227" s="227" t="s">
        <v>1622</v>
      </c>
      <c r="J227" s="227" t="str">
        <f>+Disbali!D4</f>
        <v>lramadhini@pln.co.id</v>
      </c>
      <c r="M227" s="227">
        <f>COUNTIFS($C$3:C227,C227,$I$3:I227,I227)</f>
        <v>2</v>
      </c>
    </row>
    <row r="228" spans="1:13">
      <c r="A228" s="10">
        <f t="shared" si="3"/>
        <v>226</v>
      </c>
      <c r="B228" s="229" t="s">
        <v>1641</v>
      </c>
      <c r="C228" s="227" t="s">
        <v>1646</v>
      </c>
      <c r="D228" s="227">
        <f>COUNTIF($C$3:C228,C228)</f>
        <v>3</v>
      </c>
      <c r="E228" s="227" t="str">
        <f>+Disbali!B5</f>
        <v>AGUS YUDHISTIRA SUJANA</v>
      </c>
      <c r="F228" s="227" t="str">
        <f>+Disbali!E5</f>
        <v>DM Perencanaan Perusahaan</v>
      </c>
      <c r="G228" s="227" t="str">
        <f>+Disbali!C5</f>
        <v>8208085Z</v>
      </c>
      <c r="H228" s="227" t="str">
        <f>+Disbali!A5</f>
        <v>Reviewer 1</v>
      </c>
      <c r="I228" s="227" t="s">
        <v>1622</v>
      </c>
      <c r="J228" s="227" t="str">
        <f>+Disbali!D5</f>
        <v>a.yudhistira@pln.co.id</v>
      </c>
      <c r="M228" s="227">
        <f>COUNTIFS($C$3:C228,C228,$I$3:I228,I228)</f>
        <v>3</v>
      </c>
    </row>
    <row r="229" spans="1:13">
      <c r="A229" s="10">
        <f t="shared" si="3"/>
        <v>227</v>
      </c>
      <c r="B229" s="229" t="s">
        <v>1641</v>
      </c>
      <c r="C229" s="227" t="s">
        <v>1646</v>
      </c>
      <c r="D229" s="227">
        <f>COUNTIF($C$3:C229,C229)</f>
        <v>4</v>
      </c>
      <c r="E229" s="227" t="str">
        <f>+Disbali!B6</f>
        <v>I PUTU PUTRAWAN</v>
      </c>
      <c r="F229" s="227" t="str">
        <f>+Disbali!E6</f>
        <v>Manajer Perencanaan</v>
      </c>
      <c r="G229" s="227" t="str">
        <f>+Disbali!C6</f>
        <v>7295054P</v>
      </c>
      <c r="H229" s="227" t="str">
        <f>+Disbali!A6</f>
        <v>Reviewer 2</v>
      </c>
      <c r="I229" s="227" t="s">
        <v>1622</v>
      </c>
      <c r="J229" s="227" t="str">
        <f>+Disbali!D6</f>
        <v>putrawan@pln.co.id</v>
      </c>
      <c r="M229" s="227">
        <f>COUNTIFS($C$3:C229,C229,$I$3:I229,I229)</f>
        <v>4</v>
      </c>
    </row>
    <row r="230" spans="1:13">
      <c r="A230" s="10">
        <f t="shared" si="3"/>
        <v>228</v>
      </c>
      <c r="B230" s="229" t="s">
        <v>1641</v>
      </c>
      <c r="C230" s="227" t="s">
        <v>1646</v>
      </c>
      <c r="D230" s="227">
        <f>COUNTIF($C$3:C230,C230)</f>
        <v>5</v>
      </c>
      <c r="E230" s="227" t="str">
        <f>+Disbali!B11</f>
        <v>KADEK EDY WARSITO</v>
      </c>
      <c r="F230" s="227" t="str">
        <f>+Disbali!E11</f>
        <v>SPV Anggaran Operasi</v>
      </c>
      <c r="G230" s="227" t="str">
        <f>+Disbali!C11</f>
        <v>8508029H</v>
      </c>
      <c r="H230" s="227" t="str">
        <f>+Disbali!A11</f>
        <v>Kontributor 1</v>
      </c>
      <c r="I230" s="227" t="s">
        <v>1623</v>
      </c>
      <c r="J230" s="227" t="str">
        <f>+Disbali!D11</f>
        <v>edy.warsito@pln.co.id</v>
      </c>
      <c r="M230" s="227">
        <f>COUNTIFS($C$3:C230,C230,$I$3:I230,I230)</f>
        <v>1</v>
      </c>
    </row>
    <row r="231" spans="1:13">
      <c r="A231" s="10">
        <f t="shared" si="3"/>
        <v>229</v>
      </c>
      <c r="B231" s="229" t="s">
        <v>1641</v>
      </c>
      <c r="C231" s="227" t="s">
        <v>1646</v>
      </c>
      <c r="D231" s="227">
        <f>COUNTIF($C$3:C231,C231)</f>
        <v>6</v>
      </c>
      <c r="E231" s="227" t="str">
        <f>+Disbali!B12</f>
        <v>I GUSTI NGURAH WIRAWAN</v>
      </c>
      <c r="F231" s="227" t="str">
        <f>+Disbali!E12</f>
        <v>DM Anggaran</v>
      </c>
      <c r="G231" s="227" t="str">
        <f>+Disbali!C12</f>
        <v>6388163H</v>
      </c>
      <c r="H231" s="227" t="str">
        <f>+Disbali!A12</f>
        <v>Reviewer 1</v>
      </c>
      <c r="I231" s="227" t="s">
        <v>1623</v>
      </c>
      <c r="J231" s="227" t="str">
        <f>+Disbali!D12</f>
        <v>wirawan@pln.co.id</v>
      </c>
      <c r="M231" s="227">
        <f>COUNTIFS($C$3:C231,C231,$I$3:I231,I231)</f>
        <v>2</v>
      </c>
    </row>
    <row r="232" spans="1:13" s="227" customFormat="1">
      <c r="A232" s="10">
        <f t="shared" si="3"/>
        <v>230</v>
      </c>
      <c r="B232" s="229" t="s">
        <v>1641</v>
      </c>
      <c r="C232" s="227" t="s">
        <v>1646</v>
      </c>
      <c r="D232" s="227">
        <f>COUNTIF($C$3:C232,C232)</f>
        <v>7</v>
      </c>
      <c r="E232" s="227" t="str">
        <f>+Disbali!B13</f>
        <v>KOKO HARIYANTO</v>
      </c>
      <c r="F232" s="227" t="str">
        <f>+Disbali!E13</f>
        <v>Manajer Keuangan</v>
      </c>
      <c r="G232" s="227" t="str">
        <f>+Disbali!C13</f>
        <v>7194012H</v>
      </c>
      <c r="H232" s="227" t="str">
        <f>+Disbali!A13</f>
        <v>Reviewer 2</v>
      </c>
      <c r="I232" s="227" t="s">
        <v>1623</v>
      </c>
      <c r="J232" s="227" t="str">
        <f>+Disbali!D13</f>
        <v>koko.h@pln.co.id</v>
      </c>
      <c r="M232" s="227">
        <f>COUNTIFS($C$3:C232,C232,$I$3:I232,I232)</f>
        <v>3</v>
      </c>
    </row>
    <row r="233" spans="1:13">
      <c r="A233" s="10">
        <f t="shared" si="3"/>
        <v>231</v>
      </c>
      <c r="B233" s="229" t="s">
        <v>1641</v>
      </c>
      <c r="C233" t="s">
        <v>1647</v>
      </c>
      <c r="D233" s="227">
        <f>COUNTIF($C$3:C233,C233)</f>
        <v>1</v>
      </c>
      <c r="E233" t="str">
        <f>+TJBTB!B8</f>
        <v>Kristina Indah K.</v>
      </c>
      <c r="F233" t="str">
        <f>+TJBTB!E8</f>
        <v>AS Manajemen Resiko</v>
      </c>
      <c r="G233" s="227" t="str">
        <f>+TJBTB!C8</f>
        <v>9115124ZY</v>
      </c>
      <c r="H233" t="str">
        <f>+TJBTB!A8</f>
        <v>Kontributor 1</v>
      </c>
      <c r="I233" s="227" t="s">
        <v>1622</v>
      </c>
      <c r="J233" t="str">
        <f>+TJBTB!D8</f>
        <v>kristinaindah.kusuma@gmail.com
kristina.indah@pln.co.id</v>
      </c>
      <c r="M233" s="227">
        <f>COUNTIFS($C$3:C233,C233,$I$3:I233,I233)</f>
        <v>1</v>
      </c>
    </row>
    <row r="234" spans="1:13">
      <c r="A234" s="10">
        <f t="shared" si="3"/>
        <v>232</v>
      </c>
      <c r="B234" s="229" t="s">
        <v>1641</v>
      </c>
      <c r="C234" s="227" t="s">
        <v>1647</v>
      </c>
      <c r="D234" s="227">
        <f>COUNTIF($C$3:C234,C234)</f>
        <v>2</v>
      </c>
      <c r="E234" s="227" t="str">
        <f>+TJBTB!B9</f>
        <v>Dio Agatha</v>
      </c>
      <c r="F234" s="227" t="str">
        <f>+TJBTB!E9</f>
        <v>JA Manajemen Resiko</v>
      </c>
      <c r="G234" s="227" t="str">
        <f>+TJBTB!C9</f>
        <v>93151369ZY</v>
      </c>
      <c r="H234" s="227" t="str">
        <f>+TJBTB!A9</f>
        <v>Kontributor 2</v>
      </c>
      <c r="I234" s="227" t="s">
        <v>1622</v>
      </c>
      <c r="J234" s="227" t="str">
        <f>+TJBTB!D9</f>
        <v>dio.agatha93@gmail.com
dio.as@pln.co.id</v>
      </c>
      <c r="M234" s="227">
        <f>COUNTIFS($C$3:C234,C234,$I$3:I234,I234)</f>
        <v>2</v>
      </c>
    </row>
    <row r="235" spans="1:13">
      <c r="A235" s="10">
        <f t="shared" si="3"/>
        <v>233</v>
      </c>
      <c r="B235" s="229" t="s">
        <v>1641</v>
      </c>
      <c r="C235" s="227" t="s">
        <v>1647</v>
      </c>
      <c r="D235" s="227">
        <f>COUNTIF($C$3:C235,C235)</f>
        <v>3</v>
      </c>
      <c r="E235" s="227" t="str">
        <f>+TJBTB!B10</f>
        <v>Arief Setyowibowo</v>
      </c>
      <c r="F235" s="227" t="str">
        <f>+TJBTB!E10</f>
        <v>DM RENUS &amp; TI</v>
      </c>
      <c r="G235" s="227" t="str">
        <f>+TJBTB!C10</f>
        <v>8306660Z</v>
      </c>
      <c r="H235" s="227" t="str">
        <f>+TJBTB!A10</f>
        <v>Reviewer 1</v>
      </c>
      <c r="I235" s="227" t="s">
        <v>1622</v>
      </c>
      <c r="J235" s="227" t="str">
        <f>+TJBTB!D10</f>
        <v>arsetyo@gmail.com
arief_setyo@pln.co.id</v>
      </c>
      <c r="M235" s="227">
        <f>COUNTIFS($C$3:C235,C235,$I$3:I235,I235)</f>
        <v>3</v>
      </c>
    </row>
    <row r="236" spans="1:13">
      <c r="A236" s="10">
        <f t="shared" si="3"/>
        <v>234</v>
      </c>
      <c r="B236" s="229" t="s">
        <v>1641</v>
      </c>
      <c r="C236" s="227" t="s">
        <v>1647</v>
      </c>
      <c r="D236" s="227">
        <f>COUNTIF($C$3:C236,C236)</f>
        <v>4</v>
      </c>
      <c r="E236" s="227" t="str">
        <f>+TJBTB!B11</f>
        <v>Handy Wihartady</v>
      </c>
      <c r="F236" s="227" t="str">
        <f>+TJBTB!E11</f>
        <v>Manajer Perencanaan</v>
      </c>
      <c r="G236" s="227" t="str">
        <f>+TJBTB!C11</f>
        <v>7904011B2</v>
      </c>
      <c r="H236" s="227" t="str">
        <f>+TJBTB!A11</f>
        <v>Reviewer 2</v>
      </c>
      <c r="I236" s="227" t="s">
        <v>1622</v>
      </c>
      <c r="J236" s="227" t="str">
        <f>+TJBTB!D11</f>
        <v>wihartady@gmail.com
handy.w@pln.co.id</v>
      </c>
      <c r="M236" s="227">
        <f>COUNTIFS($C$3:C236,C236,$I$3:I236,I236)</f>
        <v>4</v>
      </c>
    </row>
    <row r="237" spans="1:13">
      <c r="A237" s="10">
        <f t="shared" si="3"/>
        <v>235</v>
      </c>
      <c r="B237" s="229" t="s">
        <v>1641</v>
      </c>
      <c r="C237" s="227" t="s">
        <v>1647</v>
      </c>
      <c r="D237" s="227">
        <f>COUNTIF($C$3:C237,C237)</f>
        <v>5</v>
      </c>
      <c r="E237" s="227" t="str">
        <f>+TJBTB!B16</f>
        <v>SRI SOEWARTI</v>
      </c>
      <c r="F237" s="227" t="str">
        <f>+TJBTB!E16</f>
        <v>SPV Anggaran</v>
      </c>
      <c r="G237" s="227" t="str">
        <f>+TJBTB!C16</f>
        <v>6991097JA</v>
      </c>
      <c r="H237" s="227" t="str">
        <f>+TJBTB!A16</f>
        <v>Kontributor 1</v>
      </c>
      <c r="I237" s="227" t="s">
        <v>1623</v>
      </c>
      <c r="J237" s="227" t="str">
        <f>+TJBTB!D16</f>
        <v>sri.soewarti@pln.co.id
srisoewarti9@gmail.com</v>
      </c>
      <c r="M237" s="227">
        <f>COUNTIFS($C$3:C237,C237,$I$3:I237,I237)</f>
        <v>1</v>
      </c>
    </row>
    <row r="238" spans="1:13">
      <c r="A238" s="10">
        <f t="shared" si="3"/>
        <v>236</v>
      </c>
      <c r="B238" s="229" t="s">
        <v>1641</v>
      </c>
      <c r="C238" s="227" t="s">
        <v>1647</v>
      </c>
      <c r="D238" s="227">
        <f>COUNTIF($C$3:C238,C238)</f>
        <v>6</v>
      </c>
      <c r="E238" s="227" t="str">
        <f>+TJBTB!B17</f>
        <v>ISKONIK</v>
      </c>
      <c r="F238" s="227" t="str">
        <f>+TJBTB!E17</f>
        <v>DM Keuangan dan Anggaran</v>
      </c>
      <c r="G238" s="227" t="str">
        <f>+TJBTB!C17</f>
        <v>6483053JA</v>
      </c>
      <c r="H238" s="227" t="str">
        <f>+TJBTB!A17</f>
        <v>Reviewer 1</v>
      </c>
      <c r="I238" s="227" t="s">
        <v>1623</v>
      </c>
      <c r="J238" s="227" t="str">
        <f>+TJBTB!D17</f>
        <v>iskonik@pln.co.id
iskonik@gmail.com</v>
      </c>
      <c r="M238" s="227">
        <f>COUNTIFS($C$3:C238,C238,$I$3:I238,I238)</f>
        <v>2</v>
      </c>
    </row>
    <row r="239" spans="1:13">
      <c r="A239" s="10">
        <f t="shared" si="3"/>
        <v>237</v>
      </c>
      <c r="B239" s="229" t="s">
        <v>1641</v>
      </c>
      <c r="C239" s="227" t="s">
        <v>1647</v>
      </c>
      <c r="D239" s="227">
        <f>COUNTIF($C$3:C239,C239)</f>
        <v>7</v>
      </c>
      <c r="E239" s="227" t="str">
        <f>+TJBTB!B18</f>
        <v>ASNIL FAUZI</v>
      </c>
      <c r="F239" s="227" t="str">
        <f>+TJBTB!E18</f>
        <v>Manajer Keuangan,SDM &amp; Administrasi</v>
      </c>
      <c r="G239" s="227" t="str">
        <f>+TJBTB!C18</f>
        <v>6393007Z</v>
      </c>
      <c r="H239" s="227" t="str">
        <f>+TJBTB!A18</f>
        <v>Reviewer 2</v>
      </c>
      <c r="I239" s="227" t="s">
        <v>1623</v>
      </c>
      <c r="J239" s="227" t="str">
        <f>+TJBTB!D18</f>
        <v>asnil.fauzi@pln.co.id
asnil1963@gmail.com</v>
      </c>
      <c r="M239" s="227">
        <f>COUNTIFS($C$3:C239,C239,$I$3:I239,I239)</f>
        <v>3</v>
      </c>
    </row>
    <row r="240" spans="1:13">
      <c r="A240" s="10">
        <f t="shared" si="3"/>
        <v>238</v>
      </c>
      <c r="B240" s="229" t="s">
        <v>1641</v>
      </c>
      <c r="C240" t="s">
        <v>1648</v>
      </c>
      <c r="D240" s="227">
        <f>COUNTIF($C$3:C240,C240)</f>
        <v>1</v>
      </c>
      <c r="E240" t="str">
        <f>+NTB!C5</f>
        <v>Rudi Asrudin</v>
      </c>
      <c r="F240" t="str">
        <f>+NTB!F5</f>
        <v>AS PELAPORAN MANAJEMEN</v>
      </c>
      <c r="G240" s="227" t="str">
        <f>+NTB!D5</f>
        <v>8916780ZY</v>
      </c>
      <c r="H240" t="str">
        <f>+NTB!B5</f>
        <v>Kontributor 1</v>
      </c>
      <c r="I240" s="227" t="s">
        <v>1622</v>
      </c>
      <c r="J240" t="str">
        <f>+NTB!E5</f>
        <v>asrudin.rudi@pln.co.id</v>
      </c>
      <c r="M240" s="227">
        <f>COUNTIFS($C$3:C240,C240,$I$3:I240,I240)</f>
        <v>1</v>
      </c>
    </row>
    <row r="241" spans="1:13">
      <c r="A241" s="10">
        <f t="shared" si="3"/>
        <v>239</v>
      </c>
      <c r="B241" s="229" t="s">
        <v>1641</v>
      </c>
      <c r="C241" s="227" t="s">
        <v>1648</v>
      </c>
      <c r="D241" s="227">
        <f>COUNTIF($C$3:C241,C241)</f>
        <v>2</v>
      </c>
      <c r="E241" s="227" t="str">
        <f>+NTB!C6</f>
        <v>I Wayan Murdita</v>
      </c>
      <c r="F241" s="227" t="str">
        <f>+NTB!F6</f>
        <v>AS KELAYAKAN INVESTASI KELISTRIKAN</v>
      </c>
      <c r="G241" s="227" t="str">
        <f>+NTB!D6</f>
        <v>8408373Z</v>
      </c>
      <c r="H241" s="227" t="str">
        <f>+NTB!B6</f>
        <v>Kontributor 2</v>
      </c>
      <c r="I241" s="227" t="s">
        <v>1622</v>
      </c>
      <c r="J241" s="227" t="str">
        <f>+NTB!E6</f>
        <v>wayan.murdita@pln.co.id</v>
      </c>
      <c r="M241" s="227">
        <f>COUNTIFS($C$3:C241,C241,$I$3:I241,I241)</f>
        <v>2</v>
      </c>
    </row>
    <row r="242" spans="1:13">
      <c r="A242" s="10">
        <f t="shared" si="3"/>
        <v>240</v>
      </c>
      <c r="B242" s="229" t="s">
        <v>1641</v>
      </c>
      <c r="C242" s="227" t="s">
        <v>1648</v>
      </c>
      <c r="D242" s="227">
        <f>COUNTIF($C$3:C242,C242)</f>
        <v>3</v>
      </c>
      <c r="E242" s="227" t="str">
        <f>+NTB!C7</f>
        <v>Sasmito</v>
      </c>
      <c r="F242" s="227" t="str">
        <f>+NTB!F7</f>
        <v>DM PERENCANAAN PENGUSAHAAN</v>
      </c>
      <c r="G242" s="227" t="str">
        <f>+NTB!D7</f>
        <v>6690042H</v>
      </c>
      <c r="H242" s="227" t="str">
        <f>+NTB!B7</f>
        <v>Reviewer 1</v>
      </c>
      <c r="I242" s="227" t="s">
        <v>1622</v>
      </c>
      <c r="J242" s="227" t="str">
        <f>+NTB!E7</f>
        <v>sasmito.s@pln.co.id</v>
      </c>
      <c r="M242" s="227">
        <f>COUNTIFS($C$3:C242,C242,$I$3:I242,I242)</f>
        <v>3</v>
      </c>
    </row>
    <row r="243" spans="1:13">
      <c r="A243" s="10">
        <f t="shared" si="3"/>
        <v>241</v>
      </c>
      <c r="B243" s="229" t="s">
        <v>1641</v>
      </c>
      <c r="C243" s="227" t="s">
        <v>1648</v>
      </c>
      <c r="D243" s="227">
        <f>COUNTIF($C$3:C243,C243)</f>
        <v>4</v>
      </c>
      <c r="E243" s="227" t="str">
        <f>+NTB!C8</f>
        <v>Susilo</v>
      </c>
      <c r="F243" s="227" t="str">
        <f>+NTB!F8</f>
        <v>PLT MANAJER PERENCANAAN</v>
      </c>
      <c r="G243" s="227" t="str">
        <f>+NTB!D8</f>
        <v>7192114M</v>
      </c>
      <c r="H243" s="227" t="str">
        <f>+NTB!B8</f>
        <v>Reviewer 2</v>
      </c>
      <c r="I243" s="227" t="s">
        <v>1622</v>
      </c>
      <c r="J243" s="227" t="str">
        <f>+NTB!E8</f>
        <v>susilo4@pln.co.id</v>
      </c>
      <c r="M243" s="227">
        <f>COUNTIFS($C$3:C243,C243,$I$3:I243,I243)</f>
        <v>4</v>
      </c>
    </row>
    <row r="244" spans="1:13">
      <c r="A244" s="10">
        <f t="shared" si="3"/>
        <v>242</v>
      </c>
      <c r="B244" s="229" t="s">
        <v>1641</v>
      </c>
      <c r="C244" s="227" t="s">
        <v>1648</v>
      </c>
      <c r="D244" s="227">
        <f>COUNTIF($C$3:C244,C244)</f>
        <v>5</v>
      </c>
      <c r="E244" s="227" t="str">
        <f>+NTB!C14</f>
        <v>Siwi Primajati</v>
      </c>
      <c r="F244" s="227" t="str">
        <f>+NTB!F14</f>
        <v>AS ANALIST ANGGARAN INVESTASI</v>
      </c>
      <c r="G244" s="227" t="str">
        <f>+NTB!D14</f>
        <v>8308335Z</v>
      </c>
      <c r="H244" s="227" t="str">
        <f>+NTB!B14</f>
        <v>Kontributor 1</v>
      </c>
      <c r="I244" s="227" t="s">
        <v>1623</v>
      </c>
      <c r="J244" s="227" t="str">
        <f>+NTB!E14</f>
        <v>siwi.primajati@pln.co.id</v>
      </c>
      <c r="M244" s="227">
        <f>COUNTIFS($C$3:C244,C244,$I$3:I244,I244)</f>
        <v>1</v>
      </c>
    </row>
    <row r="245" spans="1:13">
      <c r="A245" s="10">
        <f t="shared" si="3"/>
        <v>243</v>
      </c>
      <c r="B245" s="229" t="s">
        <v>1641</v>
      </c>
      <c r="C245" s="227" t="s">
        <v>1648</v>
      </c>
      <c r="D245" s="227">
        <f>COUNTIF($C$3:C245,C245)</f>
        <v>6</v>
      </c>
      <c r="E245" s="227" t="str">
        <f>+NTB!C15</f>
        <v>Fauzi Nanang Prayogo</v>
      </c>
      <c r="F245" s="227" t="str">
        <f>+NTB!F15</f>
        <v>PLT DM ANGGARAN</v>
      </c>
      <c r="G245" s="227" t="str">
        <f>+NTB!D15</f>
        <v>7806012Z</v>
      </c>
      <c r="H245" s="227" t="str">
        <f>+NTB!B15</f>
        <v>Reviewer 1</v>
      </c>
      <c r="I245" s="227" t="s">
        <v>1623</v>
      </c>
      <c r="J245" s="227" t="str">
        <f>+NTB!E15</f>
        <v>nanang.prayogo@pln.co.id</v>
      </c>
      <c r="M245" s="227">
        <f>COUNTIFS($C$3:C245,C245,$I$3:I245,I245)</f>
        <v>2</v>
      </c>
    </row>
    <row r="246" spans="1:13" s="227" customFormat="1">
      <c r="A246" s="10">
        <f t="shared" si="3"/>
        <v>244</v>
      </c>
      <c r="B246" s="229" t="s">
        <v>1641</v>
      </c>
      <c r="C246" s="227" t="s">
        <v>1648</v>
      </c>
      <c r="D246" s="227">
        <f>COUNTIF($C$3:C246,C246)</f>
        <v>7</v>
      </c>
      <c r="E246" s="227" t="str">
        <f>+NTB!C16</f>
        <v>Faharudin Fajar</v>
      </c>
      <c r="F246" s="227" t="str">
        <f>+NTB!F16</f>
        <v>PLT MANAJER KEUANGAN</v>
      </c>
      <c r="G246" s="227" t="str">
        <f>+NTB!D16</f>
        <v>7094015R</v>
      </c>
      <c r="H246" s="227" t="str">
        <f>+NTB!B16</f>
        <v>Reviewer 2</v>
      </c>
      <c r="I246" s="227" t="s">
        <v>1623</v>
      </c>
      <c r="J246" s="227" t="str">
        <f>+NTB!E16</f>
        <v>faharudin.fajar@pln.co.id</v>
      </c>
      <c r="M246" s="227">
        <f>COUNTIFS($C$3:C246,C246,$I$3:I246,I246)</f>
        <v>3</v>
      </c>
    </row>
    <row r="247" spans="1:13">
      <c r="A247" s="10">
        <f t="shared" si="3"/>
        <v>245</v>
      </c>
      <c r="B247" s="229" t="s">
        <v>1641</v>
      </c>
      <c r="C247" s="227" t="s">
        <v>1649</v>
      </c>
      <c r="D247" s="227">
        <f>COUNTIF($C$3:C247,C247)</f>
        <v>1</v>
      </c>
      <c r="E247" t="str">
        <f>+NTT!B8</f>
        <v>Icha Nur Novianti</v>
      </c>
      <c r="F247" t="str">
        <f>+NTT!E8</f>
        <v>Staf</v>
      </c>
      <c r="G247" s="227" t="str">
        <f>+NTT!C8</f>
        <v>93151389ZY</v>
      </c>
      <c r="H247" t="str">
        <f>+NTT!A8</f>
        <v>Kontributor 1</v>
      </c>
      <c r="I247" s="227" t="s">
        <v>1622</v>
      </c>
      <c r="J247" t="str">
        <f>+NTT!D8</f>
        <v>icha.nur@pln.co.id</v>
      </c>
      <c r="M247" s="227">
        <f>COUNTIFS($C$3:C247,C247,$I$3:I247,I247)</f>
        <v>1</v>
      </c>
    </row>
    <row r="248" spans="1:13">
      <c r="A248" s="10">
        <f t="shared" si="3"/>
        <v>246</v>
      </c>
      <c r="B248" s="229" t="s">
        <v>1641</v>
      </c>
      <c r="C248" s="227" t="s">
        <v>1649</v>
      </c>
      <c r="D248" s="227">
        <f>COUNTIF($C$3:C248,C248)</f>
        <v>2</v>
      </c>
      <c r="E248" s="227" t="str">
        <f>+NTT!B9</f>
        <v>Rizki Kurniavip</v>
      </c>
      <c r="F248" s="227" t="str">
        <f>+NTT!E9</f>
        <v>Staf</v>
      </c>
      <c r="G248" s="227" t="str">
        <f>+NTT!C9</f>
        <v>94162034ZY</v>
      </c>
      <c r="H248" s="227" t="str">
        <f>+NTT!A9</f>
        <v>Kontributor 2</v>
      </c>
      <c r="I248" s="227" t="s">
        <v>1622</v>
      </c>
      <c r="J248" s="227" t="str">
        <f>+NTT!D9</f>
        <v>rizki.kurniavip@pln.co.id</v>
      </c>
      <c r="M248" s="227">
        <f>COUNTIFS($C$3:C248,C248,$I$3:I248,I248)</f>
        <v>2</v>
      </c>
    </row>
    <row r="249" spans="1:13">
      <c r="A249" s="10">
        <f t="shared" si="3"/>
        <v>247</v>
      </c>
      <c r="B249" s="229" t="s">
        <v>1641</v>
      </c>
      <c r="C249" s="227" t="s">
        <v>1649</v>
      </c>
      <c r="D249" s="227">
        <f>COUNTIF($C$3:C249,C249)</f>
        <v>3</v>
      </c>
      <c r="E249" s="227" t="str">
        <f>+NTT!B10</f>
        <v>EKO SUDARYONO</v>
      </c>
      <c r="F249" s="227" t="str">
        <f>+NTT!E10</f>
        <v>DM RENUS &amp; TI</v>
      </c>
      <c r="G249" s="227" t="str">
        <f>+NTT!C10</f>
        <v>8006202Z</v>
      </c>
      <c r="H249" s="227" t="str">
        <f>+NTT!A10</f>
        <v>Reviewer 1</v>
      </c>
      <c r="I249" s="227" t="s">
        <v>1622</v>
      </c>
      <c r="J249" s="227" t="str">
        <f>+NTT!D10</f>
        <v>eko.sudaryono@pln.co.id</v>
      </c>
      <c r="M249" s="227">
        <f>COUNTIFS($C$3:C249,C249,$I$3:I249,I249)</f>
        <v>3</v>
      </c>
    </row>
    <row r="250" spans="1:13">
      <c r="A250" s="10">
        <f t="shared" si="3"/>
        <v>248</v>
      </c>
      <c r="B250" s="229" t="s">
        <v>1641</v>
      </c>
      <c r="C250" s="227" t="s">
        <v>1649</v>
      </c>
      <c r="D250" s="227">
        <f>COUNTIF($C$3:C250,C250)</f>
        <v>4</v>
      </c>
      <c r="E250" s="227" t="str">
        <f>+NTT!B11</f>
        <v>PC DIDIT HADISANTOSO</v>
      </c>
      <c r="F250" s="227" t="str">
        <f>+NTT!E11</f>
        <v>Manajer Perencanaan</v>
      </c>
      <c r="G250" s="227" t="str">
        <f>+NTT!C11</f>
        <v>6392015Z</v>
      </c>
      <c r="H250" s="227" t="str">
        <f>+NTT!A11</f>
        <v>Reviewer 2</v>
      </c>
      <c r="I250" s="227" t="s">
        <v>1622</v>
      </c>
      <c r="J250" s="227" t="str">
        <f>+NTT!D11</f>
        <v>didit.hadisantoso@pln.co.id</v>
      </c>
      <c r="M250" s="227">
        <f>COUNTIFS($C$3:C250,C250,$I$3:I250,I250)</f>
        <v>4</v>
      </c>
    </row>
    <row r="251" spans="1:13">
      <c r="A251" s="10">
        <f t="shared" si="3"/>
        <v>249</v>
      </c>
      <c r="B251" s="229" t="s">
        <v>1641</v>
      </c>
      <c r="C251" s="227" t="s">
        <v>1649</v>
      </c>
      <c r="D251" s="227">
        <f>COUNTIF($C$3:C251,C251)</f>
        <v>5</v>
      </c>
      <c r="E251" s="227" t="str">
        <f>+NTT!B16</f>
        <v>ARIE TRISTIANTO</v>
      </c>
      <c r="F251" s="227" t="str">
        <f>+NTT!E16</f>
        <v>Staf</v>
      </c>
      <c r="G251" s="227" t="str">
        <f>+NTT!C16</f>
        <v>92161307ZY</v>
      </c>
      <c r="H251" s="227" t="str">
        <f>+NTT!A16</f>
        <v>Kontributor 1</v>
      </c>
      <c r="I251" s="227" t="s">
        <v>1623</v>
      </c>
      <c r="J251" s="227" t="str">
        <f>+NTT!D16</f>
        <v>arie.tristianto@pln.co.id</v>
      </c>
      <c r="M251" s="227">
        <f>COUNTIFS($C$3:C251,C251,$I$3:I251,I251)</f>
        <v>1</v>
      </c>
    </row>
    <row r="252" spans="1:13">
      <c r="A252" s="10">
        <f t="shared" si="3"/>
        <v>250</v>
      </c>
      <c r="B252" s="229" t="s">
        <v>1641</v>
      </c>
      <c r="C252" s="227" t="s">
        <v>1649</v>
      </c>
      <c r="D252" s="227">
        <f>COUNTIF($C$3:C252,C252)</f>
        <v>6</v>
      </c>
      <c r="E252" s="227" t="str">
        <f>+NTT!B17</f>
        <v>MUKTAR M ALI</v>
      </c>
      <c r="F252" s="227" t="str">
        <f>+NTT!E17</f>
        <v>DM Anggaran</v>
      </c>
      <c r="G252" s="227" t="str">
        <f>+NTT!C17</f>
        <v>7602046H3</v>
      </c>
      <c r="H252" s="227" t="str">
        <f>+NTT!A17</f>
        <v>Reviewer 1</v>
      </c>
      <c r="I252" s="227" t="s">
        <v>1623</v>
      </c>
      <c r="J252" s="227" t="str">
        <f>+NTT!D17</f>
        <v>muktar.ali@pln.co.id</v>
      </c>
      <c r="M252" s="227">
        <f>COUNTIFS($C$3:C252,C252,$I$3:I252,I252)</f>
        <v>2</v>
      </c>
    </row>
    <row r="253" spans="1:13">
      <c r="A253" s="10">
        <f t="shared" si="3"/>
        <v>251</v>
      </c>
      <c r="B253" s="229" t="s">
        <v>1641</v>
      </c>
      <c r="C253" s="227" t="s">
        <v>1649</v>
      </c>
      <c r="D253" s="227">
        <f>COUNTIF($C$3:C253,C253)</f>
        <v>7</v>
      </c>
      <c r="E253" s="227" t="str">
        <f>+NTT!B18</f>
        <v>YONAL MIRZA MAHYUDIN</v>
      </c>
      <c r="F253" s="227" t="str">
        <f>+NTT!E18</f>
        <v>Manajer Keuangan,SDM &amp; Administrasi</v>
      </c>
      <c r="G253" s="227" t="str">
        <f>+NTT!C18</f>
        <v>6894005H</v>
      </c>
      <c r="H253" s="227" t="str">
        <f>+NTT!A18</f>
        <v>Reviewer 2</v>
      </c>
      <c r="I253" s="227" t="s">
        <v>1623</v>
      </c>
      <c r="J253" s="227" t="str">
        <f>+NTT!D18</f>
        <v>yonal@pln.co.id</v>
      </c>
      <c r="M253" s="227">
        <f>COUNTIFS($C$3:C253,C253,$I$3:I253,I253)</f>
        <v>3</v>
      </c>
    </row>
    <row r="254" spans="1:13">
      <c r="A254" s="10">
        <f t="shared" si="3"/>
        <v>252</v>
      </c>
      <c r="B254" s="229" t="s">
        <v>1641</v>
      </c>
      <c r="C254" t="s">
        <v>1650</v>
      </c>
      <c r="D254" s="227">
        <f>COUNTIF($C$3:C254,C254)</f>
        <v>1</v>
      </c>
      <c r="E254" t="str">
        <f>+'KIT JBTB'!B4</f>
        <v>Atika Dwi Hapsari</v>
      </c>
      <c r="F254" t="str">
        <f>+'KIT JBTB'!E4</f>
        <v>Staf</v>
      </c>
      <c r="G254" s="227" t="str">
        <f>+'KIT JBTB'!C4</f>
        <v>8811888 - Z</v>
      </c>
      <c r="H254" t="str">
        <f>+'KIT JBTB'!A4</f>
        <v>Kontributor 1</v>
      </c>
      <c r="I254" s="227" t="s">
        <v>1622</v>
      </c>
      <c r="J254" t="str">
        <f>+'KIT JBTB'!D4</f>
        <v>atika.hapsari@pln.co.id</v>
      </c>
      <c r="M254" s="227">
        <f>COUNTIFS($C$3:C254,C254,$I$3:I254,I254)</f>
        <v>1</v>
      </c>
    </row>
    <row r="255" spans="1:13">
      <c r="A255" s="10">
        <f t="shared" si="3"/>
        <v>253</v>
      </c>
      <c r="B255" s="229" t="s">
        <v>1641</v>
      </c>
      <c r="C255" s="227" t="s">
        <v>1650</v>
      </c>
      <c r="D255" s="227">
        <f>COUNTIF($C$3:C255,C255)</f>
        <v>2</v>
      </c>
      <c r="E255" s="227" t="str">
        <f>+'KIT JBTB'!B5</f>
        <v>Oky Sumengkar</v>
      </c>
      <c r="F255" s="227" t="str">
        <f>+'KIT JBTB'!E5</f>
        <v>Staf</v>
      </c>
      <c r="G255" s="227" t="str">
        <f>+'KIT JBTB'!C5</f>
        <v>84111746 - Z</v>
      </c>
      <c r="H255" s="227" t="str">
        <f>+'KIT JBTB'!A5</f>
        <v>Kontributor 2</v>
      </c>
      <c r="I255" s="227" t="s">
        <v>1622</v>
      </c>
      <c r="J255" s="227" t="str">
        <f>+'KIT JBTB'!D5</f>
        <v>oky.sumengkar@pln.co.id</v>
      </c>
      <c r="M255" s="227">
        <f>COUNTIFS($C$3:C255,C255,$I$3:I255,I255)</f>
        <v>2</v>
      </c>
    </row>
    <row r="256" spans="1:13">
      <c r="A256" s="10">
        <f t="shared" si="3"/>
        <v>254</v>
      </c>
      <c r="B256" s="229" t="s">
        <v>1641</v>
      </c>
      <c r="C256" s="227" t="s">
        <v>1650</v>
      </c>
      <c r="D256" s="227">
        <f>COUNTIF($C$3:C256,C256)</f>
        <v>3</v>
      </c>
      <c r="E256" s="227" t="str">
        <f>+'KIT JBTB'!B6</f>
        <v>Budi Prasetyo</v>
      </c>
      <c r="F256" s="227" t="str">
        <f>+'KIT JBTB'!E6</f>
        <v>DM (Setara)</v>
      </c>
      <c r="G256" s="227" t="str">
        <f>+'KIT JBTB'!C6</f>
        <v>7806004 - Z</v>
      </c>
      <c r="H256" s="227" t="str">
        <f>+'KIT JBTB'!A6</f>
        <v>Reviewer 1</v>
      </c>
      <c r="I256" s="227" t="s">
        <v>1622</v>
      </c>
      <c r="J256" s="227" t="str">
        <f>+'KIT JBTB'!D6</f>
        <v>budi.prasetyo@pln.co.id</v>
      </c>
      <c r="M256" s="227">
        <f>COUNTIFS($C$3:C256,C256,$I$3:I256,I256)</f>
        <v>3</v>
      </c>
    </row>
    <row r="257" spans="1:13">
      <c r="A257" s="10">
        <f t="shared" si="3"/>
        <v>255</v>
      </c>
      <c r="B257" s="229" t="s">
        <v>1641</v>
      </c>
      <c r="C257" s="227" t="s">
        <v>1650</v>
      </c>
      <c r="D257" s="227">
        <f>COUNTIF($C$3:C257,C257)</f>
        <v>4</v>
      </c>
      <c r="E257" s="227" t="str">
        <f>+'KIT JBTB'!B7</f>
        <v>Harianto</v>
      </c>
      <c r="F257" s="227" t="str">
        <f>+'KIT JBTB'!E7</f>
        <v>Manajer (Setara)</v>
      </c>
      <c r="G257" s="227" t="str">
        <f>+'KIT JBTB'!C7</f>
        <v>6592039 - Z</v>
      </c>
      <c r="H257" s="227" t="str">
        <f>+'KIT JBTB'!A7</f>
        <v>Reviewer 2</v>
      </c>
      <c r="I257" s="227" t="s">
        <v>1622</v>
      </c>
      <c r="J257" s="227" t="str">
        <f>+'KIT JBTB'!D7</f>
        <v>harianto3@pln.co.id</v>
      </c>
      <c r="M257" s="227">
        <f>COUNTIFS($C$3:C257,C257,$I$3:I257,I257)</f>
        <v>4</v>
      </c>
    </row>
    <row r="258" spans="1:13">
      <c r="A258" s="10">
        <f t="shared" si="3"/>
        <v>256</v>
      </c>
      <c r="B258" s="229" t="s">
        <v>1641</v>
      </c>
      <c r="C258" s="227" t="s">
        <v>1650</v>
      </c>
      <c r="D258" s="227">
        <f>COUNTIF($C$3:C258,C258)</f>
        <v>5</v>
      </c>
      <c r="E258" s="227" t="str">
        <f>+'KIT JBTB'!B11</f>
        <v>Atika Dwi Hapsari</v>
      </c>
      <c r="F258" s="227" t="str">
        <f>+'KIT JBTB'!E11</f>
        <v>Staf</v>
      </c>
      <c r="G258" s="227" t="str">
        <f>+'KIT JBTB'!C11</f>
        <v>8811888 - Z</v>
      </c>
      <c r="H258" s="227" t="str">
        <f>+'KIT JBTB'!A11</f>
        <v>Kontributor 1</v>
      </c>
      <c r="I258" s="227" t="s">
        <v>1623</v>
      </c>
      <c r="J258" s="227" t="str">
        <f>+'KIT JBTB'!D11</f>
        <v>atika.hapsari@pln.co.id</v>
      </c>
      <c r="M258" s="227">
        <f>COUNTIFS($C$3:C258,C258,$I$3:I258,I258)</f>
        <v>1</v>
      </c>
    </row>
    <row r="259" spans="1:13">
      <c r="A259" s="10">
        <f t="shared" si="3"/>
        <v>257</v>
      </c>
      <c r="B259" s="229" t="s">
        <v>1641</v>
      </c>
      <c r="C259" s="227" t="s">
        <v>1650</v>
      </c>
      <c r="D259" s="227">
        <f>COUNTIF($C$3:C259,C259)</f>
        <v>6</v>
      </c>
      <c r="E259" s="227" t="str">
        <f>+'KIT JBTB'!B12</f>
        <v>Budi Prasetyo</v>
      </c>
      <c r="F259" s="227" t="str">
        <f>+'KIT JBTB'!E12</f>
        <v>DM (Setara)</v>
      </c>
      <c r="G259" s="227" t="str">
        <f>+'KIT JBTB'!C12</f>
        <v>7806004 - Z</v>
      </c>
      <c r="H259" s="227" t="str">
        <f>+'KIT JBTB'!A12</f>
        <v>Reviewer 1</v>
      </c>
      <c r="I259" s="227" t="s">
        <v>1623</v>
      </c>
      <c r="J259" s="227" t="str">
        <f>+'KIT JBTB'!D12</f>
        <v>budi.prasetyo@pln.co.id</v>
      </c>
      <c r="M259" s="227">
        <f>COUNTIFS($C$3:C259,C259,$I$3:I259,I259)</f>
        <v>2</v>
      </c>
    </row>
    <row r="260" spans="1:13">
      <c r="A260" s="10">
        <f t="shared" si="3"/>
        <v>258</v>
      </c>
      <c r="B260" s="229" t="s">
        <v>1641</v>
      </c>
      <c r="C260" s="227" t="s">
        <v>1650</v>
      </c>
      <c r="D260" s="227">
        <f>COUNTIF($C$3:C260,C260)</f>
        <v>7</v>
      </c>
      <c r="E260" s="227" t="str">
        <f>+'KIT JBTB'!B13</f>
        <v>Harianto</v>
      </c>
      <c r="F260" s="227" t="str">
        <f>+'KIT JBTB'!E13</f>
        <v>Manajer (Setara)</v>
      </c>
      <c r="G260" s="227" t="str">
        <f>+'KIT JBTB'!C13</f>
        <v>6592039 - Z</v>
      </c>
      <c r="H260" s="227" t="str">
        <f>+'KIT JBTB'!A13</f>
        <v>Reviewer 2</v>
      </c>
      <c r="I260" s="227" t="s">
        <v>1623</v>
      </c>
      <c r="J260" s="227" t="str">
        <f>+'KIT JBTB'!D13</f>
        <v>harianto3@pln.co.id</v>
      </c>
      <c r="M260" s="227">
        <f>COUNTIFS($C$3:C260,C260,$I$3:I260,I260)</f>
        <v>3</v>
      </c>
    </row>
    <row r="261" spans="1:13">
      <c r="A261" s="10">
        <f t="shared" si="3"/>
        <v>259</v>
      </c>
      <c r="B261" s="229" t="s">
        <v>1652</v>
      </c>
      <c r="C261" s="229" t="s">
        <v>1651</v>
      </c>
      <c r="D261" s="227">
        <f>COUNTIF($C$3:C261,C261)</f>
        <v>1</v>
      </c>
      <c r="E261" t="str">
        <f>+'UIP Kalbagbar'!B4</f>
        <v>HARTONO</v>
      </c>
      <c r="F261" t="str">
        <f>+'UIP Kalbagbar'!E4</f>
        <v>Supervisor Pengendalian Proyek Pembangkit</v>
      </c>
      <c r="G261" s="227" t="str">
        <f>+'UIP Kalbagbar'!C4</f>
        <v>8208444Z</v>
      </c>
      <c r="H261" s="305" t="str">
        <f>+'UIP Kalbagbar'!A4</f>
        <v>Kontributor 1</v>
      </c>
      <c r="I261" s="227" t="s">
        <v>1622</v>
      </c>
      <c r="J261" t="str">
        <f>+'UIP Kalbagbar'!D4</f>
        <v>hartono6@pln.co.id</v>
      </c>
      <c r="M261" s="227">
        <f>COUNTIFS($C$3:C261,C261,$I$3:I261,I261)</f>
        <v>1</v>
      </c>
    </row>
    <row r="262" spans="1:13">
      <c r="A262" s="10">
        <f t="shared" si="3"/>
        <v>260</v>
      </c>
      <c r="B262" s="229" t="s">
        <v>1652</v>
      </c>
      <c r="C262" s="229" t="s">
        <v>1651</v>
      </c>
      <c r="D262" s="227">
        <f>COUNTIF($C$3:C262,C262)</f>
        <v>2</v>
      </c>
      <c r="E262" s="227" t="str">
        <f>+'UIP Kalbagbar'!B5</f>
        <v>Yepi Rohiman</v>
      </c>
      <c r="F262" s="227">
        <f>+'UIP Kalbagbar'!E5</f>
        <v>0</v>
      </c>
      <c r="G262" s="227" t="str">
        <f>+'UIP Kalbagbar'!C5</f>
        <v>92174010ZY</v>
      </c>
      <c r="H262" s="305" t="str">
        <f>+'UIP Kalbagbar'!A5</f>
        <v>Kontributor 2</v>
      </c>
      <c r="I262" s="227" t="s">
        <v>1622</v>
      </c>
      <c r="J262" s="227" t="str">
        <f>+'UIP Kalbagbar'!D5</f>
        <v>yepi.rohiman</v>
      </c>
      <c r="M262" s="227">
        <f>COUNTIFS($C$3:C262,C262,$I$3:I262,I262)</f>
        <v>2</v>
      </c>
    </row>
    <row r="263" spans="1:13">
      <c r="A263" s="10">
        <f t="shared" ref="A263:A326" si="4">1+A262</f>
        <v>261</v>
      </c>
      <c r="B263" s="229" t="s">
        <v>1652</v>
      </c>
      <c r="C263" s="229" t="s">
        <v>1651</v>
      </c>
      <c r="D263" s="227">
        <f>COUNTIF($C$3:C263,C263)</f>
        <v>3</v>
      </c>
      <c r="E263" s="227" t="str">
        <f>+'UIP Kalbagbar'!B6</f>
        <v>VIDY ANDRIAS</v>
      </c>
      <c r="F263" s="227" t="str">
        <f>+'UIP Kalbagbar'!E6</f>
        <v>PLT. DM Perencanaan Elektro Mekanikal</v>
      </c>
      <c r="G263" s="227" t="str">
        <f>+'UIP Kalbagbar'!C6</f>
        <v>8107141Z</v>
      </c>
      <c r="H263" s="305" t="str">
        <f>+'UIP Kalbagbar'!A6</f>
        <v>Reviewer 1</v>
      </c>
      <c r="I263" s="227" t="s">
        <v>1622</v>
      </c>
      <c r="J263" s="227" t="str">
        <f>+'UIP Kalbagbar'!D6</f>
        <v>vidy.andrias@pln.co.id</v>
      </c>
      <c r="M263" s="227">
        <f>COUNTIFS($C$3:C263,C263,$I$3:I263,I263)</f>
        <v>3</v>
      </c>
    </row>
    <row r="264" spans="1:13">
      <c r="A264" s="10">
        <f t="shared" si="4"/>
        <v>262</v>
      </c>
      <c r="B264" s="229" t="s">
        <v>1652</v>
      </c>
      <c r="C264" s="229" t="s">
        <v>1651</v>
      </c>
      <c r="D264" s="227">
        <f>COUNTIF($C$3:C264,C264)</f>
        <v>4</v>
      </c>
      <c r="E264" s="227" t="str">
        <f>+'UIP Kalbagbar'!B7</f>
        <v>AGUS RISFIAN NOOR</v>
      </c>
      <c r="F264" s="227" t="str">
        <f>+'UIP Kalbagbar'!E7</f>
        <v>Manajer Perencanaan</v>
      </c>
      <c r="G264" s="227">
        <f>+'UIP Kalbagbar'!C7</f>
        <v>0</v>
      </c>
      <c r="H264" s="305" t="str">
        <f>+'UIP Kalbagbar'!A7</f>
        <v>Reviewer 2</v>
      </c>
      <c r="I264" s="227" t="s">
        <v>1622</v>
      </c>
      <c r="J264" s="227" t="str">
        <f>+'UIP Kalbagbar'!D7</f>
        <v>agus.risfian@pln.co.id</v>
      </c>
      <c r="M264" s="227">
        <f>COUNTIFS($C$3:C264,C264,$I$3:I264,I264)</f>
        <v>4</v>
      </c>
    </row>
    <row r="265" spans="1:13">
      <c r="A265" s="10">
        <f t="shared" si="4"/>
        <v>263</v>
      </c>
      <c r="B265" s="229" t="s">
        <v>1652</v>
      </c>
      <c r="C265" s="229" t="s">
        <v>1651</v>
      </c>
      <c r="D265" s="227">
        <f>COUNTIF($C$3:C265,C265)</f>
        <v>5</v>
      </c>
      <c r="E265" s="227" t="str">
        <f>+'UIP Kalbagbar'!B13</f>
        <v>DENY NURCAHYO HARI PRASTYA</v>
      </c>
      <c r="F265" s="227" t="str">
        <f>+'UIP Kalbagbar'!E13</f>
        <v>Assistant Analyst Perencanaan Anggaran</v>
      </c>
      <c r="G265" s="227" t="str">
        <f>+'UIP Kalbagbar'!C13</f>
        <v>8409385Z</v>
      </c>
      <c r="H265" s="305" t="str">
        <f>+'UIP Kalbagbar'!A13</f>
        <v>Kontributor 1</v>
      </c>
      <c r="I265" s="227" t="s">
        <v>1623</v>
      </c>
      <c r="J265" s="227" t="str">
        <f>+'UIP Kalbagbar'!D13</f>
        <v>deny.prastya@pln.co.id</v>
      </c>
      <c r="M265" s="227">
        <f>COUNTIFS($C$3:C265,C265,$I$3:I265,I265)</f>
        <v>1</v>
      </c>
    </row>
    <row r="266" spans="1:13">
      <c r="A266" s="10">
        <f t="shared" si="4"/>
        <v>264</v>
      </c>
      <c r="B266" s="229" t="s">
        <v>1652</v>
      </c>
      <c r="C266" s="229" t="s">
        <v>1651</v>
      </c>
      <c r="D266" s="227">
        <f>COUNTIF($C$3:C266,C266)</f>
        <v>6</v>
      </c>
      <c r="E266" s="227" t="str">
        <f>+'UIP Kalbagbar'!B14</f>
        <v>FAJRI</v>
      </c>
      <c r="F266" s="227" t="str">
        <f>+'UIP Kalbagbar'!E14</f>
        <v>DM. Perencanaan Anggaran</v>
      </c>
      <c r="G266" s="227" t="str">
        <f>+'UIP Kalbagbar'!C14</f>
        <v>7802008R</v>
      </c>
      <c r="H266" s="305" t="str">
        <f>+'UIP Kalbagbar'!A14</f>
        <v>Reviewer 1</v>
      </c>
      <c r="I266" s="227" t="s">
        <v>1623</v>
      </c>
      <c r="J266" s="227" t="str">
        <f>+'UIP Kalbagbar'!D14</f>
        <v>fajri@pln.co.id</v>
      </c>
      <c r="M266" s="227">
        <f>COUNTIFS($C$3:C266,C266,$I$3:I266,I266)</f>
        <v>2</v>
      </c>
    </row>
    <row r="267" spans="1:13">
      <c r="A267" s="10">
        <f t="shared" si="4"/>
        <v>265</v>
      </c>
      <c r="B267" s="229" t="s">
        <v>1652</v>
      </c>
      <c r="C267" s="229" t="s">
        <v>1651</v>
      </c>
      <c r="D267" s="227">
        <f>COUNTIF($C$3:C267,C267)</f>
        <v>7</v>
      </c>
      <c r="E267" s="227" t="str">
        <f>+'UIP Kalbagbar'!B15</f>
        <v>SAB ATUN SITI NURJANAH</v>
      </c>
      <c r="F267" s="227" t="str">
        <f>+'UIP Kalbagbar'!E15</f>
        <v>Manajer Keuangan dan Sumber Daya Manusia</v>
      </c>
      <c r="G267" s="227" t="str">
        <f>+'UIP Kalbagbar'!C15</f>
        <v>6795006K</v>
      </c>
      <c r="H267" s="305" t="str">
        <f>+'UIP Kalbagbar'!A15</f>
        <v>Reviewer 2</v>
      </c>
      <c r="I267" s="227" t="s">
        <v>1623</v>
      </c>
      <c r="J267" s="227" t="str">
        <f>+'UIP Kalbagbar'!D15</f>
        <v>ss.nurjanah@pln.co.id</v>
      </c>
      <c r="M267" s="227">
        <f>COUNTIFS($C$3:C267,C267,$I$3:I267,I267)</f>
        <v>3</v>
      </c>
    </row>
    <row r="268" spans="1:13">
      <c r="A268" s="10">
        <f t="shared" si="4"/>
        <v>266</v>
      </c>
      <c r="B268" s="229" t="s">
        <v>1652</v>
      </c>
      <c r="C268" s="229" t="s">
        <v>1653</v>
      </c>
      <c r="D268" s="227">
        <f>COUNTIF($C$3:C268,C268)</f>
        <v>1</v>
      </c>
      <c r="E268" s="227" t="str">
        <f>+'UIP Kalbagteng'!B5</f>
        <v>Faisal Amri</v>
      </c>
      <c r="F268" s="227" t="str">
        <f>+'UIP Kalbagteng'!E5</f>
        <v>Ass. Analyst Perencanaan Anggaran</v>
      </c>
      <c r="G268" s="227">
        <f>+'UIP Kalbagteng'!C5</f>
        <v>0</v>
      </c>
      <c r="H268" s="305" t="str">
        <f>+'UIP Kalbagteng'!A5</f>
        <v>Kontributor 1</v>
      </c>
      <c r="I268" s="227" t="s">
        <v>1622</v>
      </c>
      <c r="J268" s="227" t="str">
        <f>+'UIP Kalbagteng'!D5</f>
        <v>faisal.amri</v>
      </c>
      <c r="M268" s="227">
        <f>COUNTIFS($C$3:C268,C268,$I$3:I268,I268)</f>
        <v>1</v>
      </c>
    </row>
    <row r="269" spans="1:13" s="227" customFormat="1">
      <c r="A269" s="10">
        <f t="shared" si="4"/>
        <v>267</v>
      </c>
      <c r="B269" s="229" t="s">
        <v>1652</v>
      </c>
      <c r="C269" s="229" t="s">
        <v>1653</v>
      </c>
      <c r="D269" s="227">
        <f>COUNTIF($C$3:C269,C269)</f>
        <v>2</v>
      </c>
      <c r="E269" s="306" t="s">
        <v>1654</v>
      </c>
      <c r="F269" s="297" t="s">
        <v>237</v>
      </c>
      <c r="G269" s="297"/>
      <c r="H269" s="307" t="s">
        <v>100</v>
      </c>
      <c r="I269" s="297" t="s">
        <v>1622</v>
      </c>
      <c r="J269" s="297"/>
      <c r="M269" s="227">
        <f>COUNTIFS($C$3:C269,C269,$I$3:I269,I269)</f>
        <v>2</v>
      </c>
    </row>
    <row r="270" spans="1:13">
      <c r="A270" s="10">
        <f t="shared" si="4"/>
        <v>268</v>
      </c>
      <c r="B270" s="229" t="s">
        <v>1652</v>
      </c>
      <c r="C270" s="229" t="s">
        <v>1653</v>
      </c>
      <c r="D270" s="227">
        <f>COUNTIF($C$3:C270,C270)</f>
        <v>3</v>
      </c>
      <c r="E270" s="227" t="str">
        <f>+'UIP Kalbagteng'!B6</f>
        <v>Saparin</v>
      </c>
      <c r="F270" s="227" t="str">
        <f>+'UIP Kalbagteng'!E6</f>
        <v>PLT DM Perencanaan Anggaran</v>
      </c>
      <c r="G270" s="227" t="str">
        <f>+'UIP Kalbagteng'!C6</f>
        <v>7805001A</v>
      </c>
      <c r="H270" s="305" t="str">
        <f>+'UIP Kalbagteng'!A6</f>
        <v>Reviewer 1</v>
      </c>
      <c r="I270" s="227" t="s">
        <v>1622</v>
      </c>
      <c r="J270" s="227" t="str">
        <f>+'UIP Kalbagteng'!D6</f>
        <v>saparin@pln.co.id ; saparin.pln.uip.ix.kalsel@gmail.com</v>
      </c>
      <c r="M270" s="227">
        <f>COUNTIFS($C$3:C270,C270,$I$3:I270,I270)</f>
        <v>3</v>
      </c>
    </row>
    <row r="271" spans="1:13">
      <c r="A271" s="10">
        <f t="shared" si="4"/>
        <v>269</v>
      </c>
      <c r="B271" s="229" t="s">
        <v>1652</v>
      </c>
      <c r="C271" s="229" t="s">
        <v>1653</v>
      </c>
      <c r="D271" s="227">
        <f>COUNTIF($C$3:C271,C271)</f>
        <v>4</v>
      </c>
      <c r="E271" s="227" t="str">
        <f>+'UIP Kalbagteng'!B7</f>
        <v>Kamaluddin</v>
      </c>
      <c r="F271" s="227" t="str">
        <f>+'UIP Kalbagteng'!E7</f>
        <v>PLT Manajer Keu dan SDM</v>
      </c>
      <c r="G271" s="227" t="str">
        <f>+'UIP Kalbagteng'!C7</f>
        <v>6485069P2B</v>
      </c>
      <c r="H271" s="305" t="str">
        <f>+'UIP Kalbagteng'!A7</f>
        <v>Reviewer 2</v>
      </c>
      <c r="I271" s="227" t="s">
        <v>1622</v>
      </c>
      <c r="J271" s="227" t="str">
        <f>+'UIP Kalbagteng'!D7</f>
        <v>kamaluddin@pln.co.id ; kamaluddin.abdan@gmail.com</v>
      </c>
      <c r="M271" s="227">
        <f>COUNTIFS($C$3:C271,C271,$I$3:I271,I271)</f>
        <v>4</v>
      </c>
    </row>
    <row r="272" spans="1:13">
      <c r="A272" s="10">
        <f t="shared" si="4"/>
        <v>270</v>
      </c>
      <c r="B272" s="229" t="s">
        <v>1652</v>
      </c>
      <c r="C272" s="229" t="s">
        <v>1653</v>
      </c>
      <c r="D272" s="227">
        <f>COUNTIF($C$3:C272,C272)</f>
        <v>5</v>
      </c>
      <c r="E272" s="308" t="str">
        <f>+'UIP Kalbagteng'!B5</f>
        <v>Faisal Amri</v>
      </c>
      <c r="F272" s="309" t="str">
        <f>+'UIP Kalbagteng'!E5</f>
        <v>Ass. Analyst Perencanaan Anggaran</v>
      </c>
      <c r="G272" s="309">
        <f>+'UIP Kalbagteng'!C5</f>
        <v>0</v>
      </c>
      <c r="H272" s="309" t="str">
        <f>+'UIP Kalbagteng'!A5</f>
        <v>Kontributor 1</v>
      </c>
      <c r="I272" s="309" t="s">
        <v>1623</v>
      </c>
      <c r="J272" s="309" t="str">
        <f>+'UIP Kalbagteng'!D5</f>
        <v>faisal.amri</v>
      </c>
      <c r="M272" s="227">
        <f>COUNTIFS($C$3:C272,C272,$I$3:I272,I272)</f>
        <v>1</v>
      </c>
    </row>
    <row r="273" spans="1:13">
      <c r="A273" s="10">
        <f t="shared" si="4"/>
        <v>271</v>
      </c>
      <c r="B273" s="229" t="s">
        <v>1652</v>
      </c>
      <c r="C273" s="229" t="s">
        <v>1653</v>
      </c>
      <c r="D273" s="227">
        <f>COUNTIF($C$3:C273,C273)</f>
        <v>6</v>
      </c>
      <c r="E273" s="308" t="str">
        <f>+'UIP Kalbagteng'!B6</f>
        <v>Saparin</v>
      </c>
      <c r="F273" s="309" t="str">
        <f>+'UIP Kalbagteng'!E6</f>
        <v>PLT DM Perencanaan Anggaran</v>
      </c>
      <c r="G273" s="309" t="str">
        <f>+'UIP Kalbagteng'!C6</f>
        <v>7805001A</v>
      </c>
      <c r="H273" s="309" t="str">
        <f>+'UIP Kalbagteng'!A6</f>
        <v>Reviewer 1</v>
      </c>
      <c r="I273" s="309" t="s">
        <v>1623</v>
      </c>
      <c r="J273" s="309" t="str">
        <f>+'UIP Kalbagteng'!D6</f>
        <v>saparin@pln.co.id ; saparin.pln.uip.ix.kalsel@gmail.com</v>
      </c>
      <c r="M273" s="227">
        <f>COUNTIFS($C$3:C273,C273,$I$3:I273,I273)</f>
        <v>2</v>
      </c>
    </row>
    <row r="274" spans="1:13">
      <c r="A274" s="10">
        <f t="shared" si="4"/>
        <v>272</v>
      </c>
      <c r="B274" s="229" t="s">
        <v>1652</v>
      </c>
      <c r="C274" s="229" t="s">
        <v>1653</v>
      </c>
      <c r="D274" s="227">
        <f>COUNTIF($C$3:C274,C274)</f>
        <v>7</v>
      </c>
      <c r="E274" s="308" t="str">
        <f>+'UIP Kalbagteng'!B7</f>
        <v>Kamaluddin</v>
      </c>
      <c r="F274" s="309" t="str">
        <f>+'UIP Kalbagteng'!E7</f>
        <v>PLT Manajer Keu dan SDM</v>
      </c>
      <c r="G274" s="309" t="str">
        <f>+'UIP Kalbagteng'!C7</f>
        <v>6485069P2B</v>
      </c>
      <c r="H274" s="309" t="str">
        <f>+'UIP Kalbagteng'!A7</f>
        <v>Reviewer 2</v>
      </c>
      <c r="I274" s="309" t="s">
        <v>1623</v>
      </c>
      <c r="J274" s="309" t="str">
        <f>+'UIP Kalbagteng'!D7</f>
        <v>kamaluddin@pln.co.id ; kamaluddin.abdan@gmail.com</v>
      </c>
      <c r="M274" s="227">
        <f>COUNTIFS($C$3:C274,C274,$I$3:I274,I274)</f>
        <v>3</v>
      </c>
    </row>
    <row r="275" spans="1:13">
      <c r="A275" s="10">
        <f t="shared" si="4"/>
        <v>273</v>
      </c>
      <c r="B275" s="229" t="s">
        <v>1652</v>
      </c>
      <c r="C275" s="229" t="s">
        <v>1655</v>
      </c>
      <c r="D275" s="227">
        <f>COUNTIF($C$3:C275,C275)</f>
        <v>1</v>
      </c>
      <c r="E275" t="str">
        <f>+'UIP Kalbagtim'!B4</f>
        <v>Nur hidaya</v>
      </c>
      <c r="F275" t="str">
        <f>+'UIP Kalbagtim'!E4</f>
        <v>Staf</v>
      </c>
      <c r="G275" s="227" t="str">
        <f>+'UIP Kalbagtim'!C4</f>
        <v>85009009-P</v>
      </c>
      <c r="H275" t="str">
        <f>+'UIP Kalbagtim'!A4</f>
        <v>Kontributor 1</v>
      </c>
      <c r="I275" s="227" t="s">
        <v>1622</v>
      </c>
      <c r="J275" t="str">
        <f>+'UIP Kalbagtim'!D4</f>
        <v>nur.hidaya@pln.co.id</v>
      </c>
      <c r="M275" s="227">
        <f>COUNTIFS($C$3:C275,C275,$I$3:I275,I275)</f>
        <v>1</v>
      </c>
    </row>
    <row r="276" spans="1:13">
      <c r="A276" s="10">
        <f t="shared" si="4"/>
        <v>274</v>
      </c>
      <c r="B276" s="229" t="s">
        <v>1652</v>
      </c>
      <c r="C276" s="229" t="s">
        <v>1655</v>
      </c>
      <c r="D276" s="227">
        <f>COUNTIF($C$3:C276,C276)</f>
        <v>2</v>
      </c>
      <c r="E276" s="227" t="str">
        <f>+'UIP Kalbagtim'!B5</f>
        <v>Nursiah</v>
      </c>
      <c r="F276" s="227" t="str">
        <f>+'UIP Kalbagtim'!E5</f>
        <v>Staf</v>
      </c>
      <c r="G276" s="227" t="str">
        <f>+'UIP Kalbagtim'!C5</f>
        <v>6994009-P</v>
      </c>
      <c r="H276" s="227" t="str">
        <f>+'UIP Kalbagtim'!A5</f>
        <v>Kontributor 2</v>
      </c>
      <c r="I276" s="227" t="s">
        <v>1622</v>
      </c>
      <c r="J276" s="227" t="str">
        <f>+'UIP Kalbagtim'!D5</f>
        <v>nursiah@pln.co.id</v>
      </c>
      <c r="M276" s="227">
        <f>COUNTIFS($C$3:C276,C276,$I$3:I276,I276)</f>
        <v>2</v>
      </c>
    </row>
    <row r="277" spans="1:13">
      <c r="A277" s="10">
        <f t="shared" si="4"/>
        <v>275</v>
      </c>
      <c r="B277" s="229" t="s">
        <v>1652</v>
      </c>
      <c r="C277" s="229" t="s">
        <v>1655</v>
      </c>
      <c r="D277" s="227">
        <f>COUNTIF($C$3:C277,C277)</f>
        <v>3</v>
      </c>
      <c r="E277" s="227" t="str">
        <f>+'UIP Kalbagtim'!B6</f>
        <v>Suwarto</v>
      </c>
      <c r="F277" s="227" t="str">
        <f>+'UIP Kalbagtim'!E6</f>
        <v>DM (Setara)</v>
      </c>
      <c r="G277" s="227" t="str">
        <f>+'UIP Kalbagtim'!C6</f>
        <v>6993053-P</v>
      </c>
      <c r="H277" s="227" t="str">
        <f>+'UIP Kalbagtim'!A6</f>
        <v>Reviewer 1</v>
      </c>
      <c r="I277" s="227" t="s">
        <v>1622</v>
      </c>
      <c r="J277" s="227" t="str">
        <f>+'UIP Kalbagtim'!D6</f>
        <v>suwarto6@pln.co.id</v>
      </c>
      <c r="M277" s="227">
        <f>COUNTIFS($C$3:C277,C277,$I$3:I277,I277)</f>
        <v>3</v>
      </c>
    </row>
    <row r="278" spans="1:13">
      <c r="A278" s="10">
        <f t="shared" si="4"/>
        <v>276</v>
      </c>
      <c r="B278" s="229" t="s">
        <v>1652</v>
      </c>
      <c r="C278" s="229" t="s">
        <v>1655</v>
      </c>
      <c r="D278" s="227">
        <f>COUNTIF($C$3:C278,C278)</f>
        <v>4</v>
      </c>
      <c r="E278" s="227" t="str">
        <f>+'UIP Kalbagtim'!B7</f>
        <v>SULISTYORINI</v>
      </c>
      <c r="F278" s="227" t="str">
        <f>+'UIP Kalbagtim'!E7</f>
        <v>Manajer (Setara)</v>
      </c>
      <c r="G278" s="227">
        <f>+'UIP Kalbagtim'!C7</f>
        <v>0</v>
      </c>
      <c r="H278" s="227" t="str">
        <f>+'UIP Kalbagtim'!A7</f>
        <v>Reviewer 2</v>
      </c>
      <c r="I278" s="227" t="s">
        <v>1622</v>
      </c>
      <c r="J278" s="227" t="str">
        <f>+'UIP Kalbagtim'!D7</f>
        <v>sulistyorini@pln.co.id</v>
      </c>
      <c r="M278" s="227">
        <f>COUNTIFS($C$3:C278,C278,$I$3:I278,I278)</f>
        <v>4</v>
      </c>
    </row>
    <row r="279" spans="1:13">
      <c r="A279" s="10">
        <f t="shared" si="4"/>
        <v>277</v>
      </c>
      <c r="B279" s="229" t="s">
        <v>1652</v>
      </c>
      <c r="C279" s="229" t="s">
        <v>1655</v>
      </c>
      <c r="D279" s="227">
        <f>COUNTIF($C$3:C279,C279)</f>
        <v>5</v>
      </c>
      <c r="E279" s="227" t="str">
        <f>+'UIP Kalbagtim'!B12</f>
        <v>Nur hidaya</v>
      </c>
      <c r="F279" s="227" t="str">
        <f>+'UIP Kalbagtim'!E12</f>
        <v>Staf</v>
      </c>
      <c r="G279" s="227" t="str">
        <f>+'UIP Kalbagtim'!C12</f>
        <v>85009009-P</v>
      </c>
      <c r="H279" s="227" t="str">
        <f>+'UIP Kalbagtim'!A12</f>
        <v>Kontributor 1</v>
      </c>
      <c r="I279" s="227" t="s">
        <v>1623</v>
      </c>
      <c r="J279" s="227" t="str">
        <f>+'UIP Kalbagtim'!D12</f>
        <v>nur.hidaya@pln.co.id</v>
      </c>
      <c r="M279" s="227">
        <f>COUNTIFS($C$3:C279,C279,$I$3:I279,I279)</f>
        <v>1</v>
      </c>
    </row>
    <row r="280" spans="1:13">
      <c r="A280" s="10">
        <f t="shared" si="4"/>
        <v>278</v>
      </c>
      <c r="B280" s="229" t="s">
        <v>1652</v>
      </c>
      <c r="C280" s="229" t="s">
        <v>1655</v>
      </c>
      <c r="D280" s="227">
        <f>COUNTIF($C$3:C280,C280)</f>
        <v>6</v>
      </c>
      <c r="E280" s="227" t="str">
        <f>+'UIP Kalbagtim'!B13</f>
        <v>Suwarto</v>
      </c>
      <c r="F280" s="227" t="str">
        <f>+'UIP Kalbagtim'!E13</f>
        <v>DM (Setara)</v>
      </c>
      <c r="G280" s="227" t="str">
        <f>+'UIP Kalbagtim'!C13</f>
        <v>6993053-P</v>
      </c>
      <c r="H280" s="227" t="str">
        <f>+'UIP Kalbagtim'!A13</f>
        <v>Reviewer 1</v>
      </c>
      <c r="I280" s="227" t="s">
        <v>1623</v>
      </c>
      <c r="J280" s="227" t="str">
        <f>+'UIP Kalbagtim'!D13</f>
        <v>suwarto6@pln.co.id</v>
      </c>
      <c r="M280" s="227">
        <f>COUNTIFS($C$3:C280,C280,$I$3:I280,I280)</f>
        <v>2</v>
      </c>
    </row>
    <row r="281" spans="1:13">
      <c r="A281" s="10">
        <f t="shared" si="4"/>
        <v>279</v>
      </c>
      <c r="B281" s="229" t="s">
        <v>1652</v>
      </c>
      <c r="C281" s="229" t="s">
        <v>1655</v>
      </c>
      <c r="D281" s="227">
        <f>COUNTIF($C$3:C281,C281)</f>
        <v>7</v>
      </c>
      <c r="E281" s="227" t="str">
        <f>+'UIP Kalbagtim'!B14</f>
        <v>SULISTYORINI</v>
      </c>
      <c r="F281" s="227" t="str">
        <f>+'UIP Kalbagtim'!E14</f>
        <v>Manajer (Setara)</v>
      </c>
      <c r="G281" s="227">
        <f>+'UIP Kalbagtim'!C14</f>
        <v>0</v>
      </c>
      <c r="H281" s="227" t="str">
        <f>+'UIP Kalbagtim'!A14</f>
        <v>Reviewer 2</v>
      </c>
      <c r="I281" s="227" t="s">
        <v>1623</v>
      </c>
      <c r="J281" s="227" t="str">
        <f>+'UIP Kalbagtim'!D14</f>
        <v>sulistyorini@pln.co.id</v>
      </c>
      <c r="M281" s="227">
        <f>COUNTIFS($C$3:C281,C281,$I$3:I281,I281)</f>
        <v>3</v>
      </c>
    </row>
    <row r="282" spans="1:13">
      <c r="A282" s="10">
        <f t="shared" si="4"/>
        <v>280</v>
      </c>
      <c r="B282" s="229" t="s">
        <v>1652</v>
      </c>
      <c r="C282" s="229" t="s">
        <v>1656</v>
      </c>
      <c r="D282" s="227">
        <f>COUNTIF($C$3:C282,C282)</f>
        <v>1</v>
      </c>
      <c r="E282" t="str">
        <f>+Kalbar!B3</f>
        <v>Riyanda Anggara Putra</v>
      </c>
      <c r="F282" t="str">
        <f>+Kalbar!E3</f>
        <v>Assistan Analyst Pelaporan Manajemen</v>
      </c>
      <c r="G282" s="227" t="str">
        <f>+Kalbar!C3</f>
        <v>93151015ZY</v>
      </c>
      <c r="H282" t="str">
        <f>+Kalbar!A3</f>
        <v>Kontributor 1</v>
      </c>
      <c r="I282" s="227" t="s">
        <v>1622</v>
      </c>
      <c r="J282" t="str">
        <f>+Kalbar!D3</f>
        <v>Riyanda.putra@pln.co.id</v>
      </c>
      <c r="M282" s="227">
        <f>COUNTIFS($C$3:C282,C282,$I$3:I282,I282)</f>
        <v>1</v>
      </c>
    </row>
    <row r="283" spans="1:13">
      <c r="A283" s="10">
        <f t="shared" si="4"/>
        <v>281</v>
      </c>
      <c r="B283" s="229" t="s">
        <v>1652</v>
      </c>
      <c r="C283" s="229" t="s">
        <v>1656</v>
      </c>
      <c r="D283" s="227">
        <f>COUNTIF($C$3:C283,C283)</f>
        <v>2</v>
      </c>
      <c r="E283" s="227" t="str">
        <f>+Kalbar!B4</f>
        <v>Muhamad Maulana Saputra</v>
      </c>
      <c r="F283" s="227" t="str">
        <f>+Kalbar!E4</f>
        <v xml:space="preserve">Assistan Analyst Kelayakan Investasi Kelistrikan </v>
      </c>
      <c r="G283" s="227" t="str">
        <f>+Kalbar!C4</f>
        <v>9115192ZY</v>
      </c>
      <c r="H283" s="227" t="str">
        <f>+Kalbar!A4</f>
        <v>Kontributor 2</v>
      </c>
      <c r="I283" s="227" t="s">
        <v>1622</v>
      </c>
      <c r="J283" s="227" t="str">
        <f>+Kalbar!D4</f>
        <v>Muhamad.saputra@pln.co.id</v>
      </c>
      <c r="M283" s="227">
        <f>COUNTIFS($C$3:C283,C283,$I$3:I283,I283)</f>
        <v>2</v>
      </c>
    </row>
    <row r="284" spans="1:13">
      <c r="A284" s="10">
        <f t="shared" si="4"/>
        <v>282</v>
      </c>
      <c r="B284" s="229" t="s">
        <v>1652</v>
      </c>
      <c r="C284" s="229" t="s">
        <v>1656</v>
      </c>
      <c r="D284" s="227">
        <f>COUNTIF($C$3:C284,C284)</f>
        <v>3</v>
      </c>
      <c r="E284" s="227" t="str">
        <f>+Kalbar!B5</f>
        <v>Gurit Bagaskoro</v>
      </c>
      <c r="F284" s="227" t="str">
        <f>+Kalbar!E5</f>
        <v xml:space="preserve">DM Perencanaan Perusahaan </v>
      </c>
      <c r="G284" s="227">
        <f>+Kalbar!C5</f>
        <v>0</v>
      </c>
      <c r="H284" s="227" t="str">
        <f>+Kalbar!A5</f>
        <v>Reviewer 1</v>
      </c>
      <c r="I284" s="227" t="s">
        <v>1622</v>
      </c>
      <c r="J284" s="227" t="str">
        <f>+Kalbar!D5</f>
        <v>gurit.bagaskoro@pln.co.id</v>
      </c>
      <c r="M284" s="227">
        <f>COUNTIFS($C$3:C284,C284,$I$3:I284,I284)</f>
        <v>3</v>
      </c>
    </row>
    <row r="285" spans="1:13">
      <c r="A285" s="10">
        <f t="shared" si="4"/>
        <v>283</v>
      </c>
      <c r="B285" s="229" t="s">
        <v>1652</v>
      </c>
      <c r="C285" s="229" t="s">
        <v>1656</v>
      </c>
      <c r="D285" s="227">
        <f>COUNTIF($C$3:C285,C285)</f>
        <v>4</v>
      </c>
      <c r="E285" s="227" t="str">
        <f>+Kalbar!B6</f>
        <v>Moh Fatkhul Hakim</v>
      </c>
      <c r="F285" s="227" t="str">
        <f>+Kalbar!E6</f>
        <v xml:space="preserve">Manajer Perencanaan </v>
      </c>
      <c r="G285" s="227" t="str">
        <f>+Kalbar!C6</f>
        <v>6794171M</v>
      </c>
      <c r="H285" s="227" t="str">
        <f>+Kalbar!A6</f>
        <v>Reviewer 2</v>
      </c>
      <c r="I285" s="227" t="s">
        <v>1622</v>
      </c>
      <c r="J285" s="227" t="str">
        <f>+Kalbar!D6</f>
        <v>Moh.hakim@pln.co.id</v>
      </c>
      <c r="M285" s="227">
        <f>COUNTIFS($C$3:C285,C285,$I$3:I285,I285)</f>
        <v>4</v>
      </c>
    </row>
    <row r="286" spans="1:13">
      <c r="A286" s="10">
        <f t="shared" si="4"/>
        <v>284</v>
      </c>
      <c r="B286" s="229" t="s">
        <v>1652</v>
      </c>
      <c r="C286" s="229" t="s">
        <v>1656</v>
      </c>
      <c r="D286" s="227">
        <f>COUNTIF($C$3:C286,C286)</f>
        <v>5</v>
      </c>
      <c r="E286" s="227" t="str">
        <f>+Kalbar!B10</f>
        <v>Farah Dyna</v>
      </c>
      <c r="F286" s="227" t="str">
        <f>+Kalbar!E10</f>
        <v xml:space="preserve">Assistan Analyst Anggaran </v>
      </c>
      <c r="G286" s="227" t="str">
        <f>+Kalbar!C10</f>
        <v>8206423Z</v>
      </c>
      <c r="H286" s="227" t="str">
        <f>+Kalbar!A10</f>
        <v>Kontributor 1</v>
      </c>
      <c r="I286" s="227" t="s">
        <v>1623</v>
      </c>
      <c r="J286" s="227" t="str">
        <f>+Kalbar!D10</f>
        <v>Farah.dyna@pln.co.id</v>
      </c>
      <c r="M286" s="227">
        <f>COUNTIFS($C$3:C286,C286,$I$3:I286,I286)</f>
        <v>1</v>
      </c>
    </row>
    <row r="287" spans="1:13">
      <c r="A287" s="10">
        <f t="shared" si="4"/>
        <v>285</v>
      </c>
      <c r="B287" s="229" t="s">
        <v>1652</v>
      </c>
      <c r="C287" s="229" t="s">
        <v>1656</v>
      </c>
      <c r="D287" s="227">
        <f>COUNTIF($C$3:C287,C287)</f>
        <v>6</v>
      </c>
      <c r="E287" s="227" t="str">
        <f>+Kalbar!B11</f>
        <v>Arry Silvyana</v>
      </c>
      <c r="F287" s="227" t="str">
        <f>+Kalbar!E11</f>
        <v>DM Anggaran</v>
      </c>
      <c r="G287" s="227" t="str">
        <f>+Kalbar!C11</f>
        <v>8004002C</v>
      </c>
      <c r="H287" s="227" t="str">
        <f>+Kalbar!A11</f>
        <v>Reviewer 1</v>
      </c>
      <c r="I287" s="227" t="s">
        <v>1623</v>
      </c>
      <c r="J287" s="227" t="str">
        <f>+Kalbar!D11</f>
        <v>Arry.silvyana@pln.co.id</v>
      </c>
      <c r="M287" s="227">
        <f>COUNTIFS($C$3:C287,C287,$I$3:I287,I287)</f>
        <v>2</v>
      </c>
    </row>
    <row r="288" spans="1:13">
      <c r="A288" s="10">
        <f t="shared" si="4"/>
        <v>286</v>
      </c>
      <c r="B288" s="229" t="s">
        <v>1652</v>
      </c>
      <c r="C288" s="229" t="s">
        <v>1656</v>
      </c>
      <c r="D288" s="227">
        <f>COUNTIF($C$3:C288,C288)</f>
        <v>7</v>
      </c>
      <c r="E288" s="227" t="str">
        <f>+Kalbar!B12</f>
        <v>Mochamad Supriyo</v>
      </c>
      <c r="F288" s="227" t="str">
        <f>+Kalbar!E12</f>
        <v>Manajer Keuangan</v>
      </c>
      <c r="G288" s="227" t="str">
        <f>+Kalbar!C12</f>
        <v>7194023W</v>
      </c>
      <c r="H288" s="227" t="str">
        <f>+Kalbar!A12</f>
        <v>Reviewer 2</v>
      </c>
      <c r="I288" s="227" t="s">
        <v>1623</v>
      </c>
      <c r="J288" s="227" t="str">
        <f>+Kalbar!D12</f>
        <v>Priyo_ms@pln.co.id</v>
      </c>
      <c r="M288" s="227">
        <f>COUNTIFS($C$3:C288,C288,$I$3:I288,I288)</f>
        <v>3</v>
      </c>
    </row>
    <row r="289" spans="1:13">
      <c r="A289" s="10">
        <f t="shared" si="4"/>
        <v>287</v>
      </c>
      <c r="B289" s="229" t="s">
        <v>1652</v>
      </c>
      <c r="C289" s="229" t="s">
        <v>1657</v>
      </c>
      <c r="D289" s="227">
        <f>COUNTIF($C$3:C289,C289)</f>
        <v>1</v>
      </c>
      <c r="E289" t="str">
        <f>+Kalselteng!C4</f>
        <v>Bayu Dwi Setyadi</v>
      </c>
      <c r="F289" t="str">
        <f>+Kalselteng!F4</f>
        <v>Staff</v>
      </c>
      <c r="G289" s="227" t="str">
        <f>+Kalselteng!D4</f>
        <v>8713368ZY</v>
      </c>
      <c r="H289" t="str">
        <f>+Kalselteng!B4</f>
        <v>Kontributor</v>
      </c>
      <c r="I289" s="227" t="s">
        <v>1622</v>
      </c>
      <c r="J289" t="str">
        <f>+Kalselteng!E4</f>
        <v>bayu.setyadi@pln.co.id</v>
      </c>
      <c r="M289" s="227">
        <f>COUNTIFS($C$3:C289,C289,$I$3:I289,I289)</f>
        <v>1</v>
      </c>
    </row>
    <row r="290" spans="1:13">
      <c r="A290" s="10">
        <f t="shared" si="4"/>
        <v>288</v>
      </c>
      <c r="B290" s="229" t="s">
        <v>1652</v>
      </c>
      <c r="C290" s="229" t="s">
        <v>1657</v>
      </c>
      <c r="D290" s="227">
        <f>COUNTIF($C$3:C290,C290)</f>
        <v>2</v>
      </c>
      <c r="E290" s="227" t="str">
        <f>+Kalselteng!C5</f>
        <v>Ryanti Setyoningtyas Dinaputri</v>
      </c>
      <c r="F290" s="227" t="str">
        <f>+Kalselteng!F5</f>
        <v>Staff</v>
      </c>
      <c r="G290" s="227" t="str">
        <f>+Kalselteng!D5</f>
        <v>93162796ZY</v>
      </c>
      <c r="H290" s="227" t="str">
        <f>+Kalselteng!B5</f>
        <v>Kontributor</v>
      </c>
      <c r="I290" s="227" t="s">
        <v>1622</v>
      </c>
      <c r="J290" s="227" t="str">
        <f>+Kalselteng!E5</f>
        <v>ryanti.dinaputri@pln.co.id</v>
      </c>
      <c r="M290" s="227">
        <f>COUNTIFS($C$3:C290,C290,$I$3:I290,I290)</f>
        <v>2</v>
      </c>
    </row>
    <row r="291" spans="1:13">
      <c r="A291" s="10">
        <f t="shared" si="4"/>
        <v>289</v>
      </c>
      <c r="B291" s="229" t="s">
        <v>1652</v>
      </c>
      <c r="C291" s="229" t="s">
        <v>1657</v>
      </c>
      <c r="D291" s="227">
        <f>COUNTIF($C$3:C291,C291)</f>
        <v>3</v>
      </c>
      <c r="E291" s="227" t="str">
        <f>+Kalselteng!C6</f>
        <v>Beny Indra Praja</v>
      </c>
      <c r="F291" s="227" t="str">
        <f>+Kalselteng!F6</f>
        <v>DM (Setara)</v>
      </c>
      <c r="G291" s="227" t="str">
        <f>+Kalselteng!D6</f>
        <v>8306648Z</v>
      </c>
      <c r="H291" s="227" t="str">
        <f>+Kalselteng!B6</f>
        <v>Reviewer</v>
      </c>
      <c r="I291" s="227" t="s">
        <v>1622</v>
      </c>
      <c r="J291" s="227" t="str">
        <f>+Kalselteng!E6</f>
        <v>beny_2759@pln.co.id</v>
      </c>
      <c r="M291" s="227">
        <f>COUNTIFS($C$3:C291,C291,$I$3:I291,I291)</f>
        <v>3</v>
      </c>
    </row>
    <row r="292" spans="1:13">
      <c r="A292" s="10">
        <f t="shared" si="4"/>
        <v>290</v>
      </c>
      <c r="B292" s="229" t="s">
        <v>1652</v>
      </c>
      <c r="C292" s="229" t="s">
        <v>1657</v>
      </c>
      <c r="D292" s="227">
        <f>COUNTIF($C$3:C292,C292)</f>
        <v>4</v>
      </c>
      <c r="E292" s="227" t="str">
        <f>+Kalselteng!C7</f>
        <v>Rusdi Karim</v>
      </c>
      <c r="F292" s="227" t="str">
        <f>+Kalselteng!F7</f>
        <v>Manajer (Setara)</v>
      </c>
      <c r="G292" s="227" t="str">
        <f>+Kalselteng!D7</f>
        <v>6795007D</v>
      </c>
      <c r="H292" s="227" t="str">
        <f>+Kalselteng!B7</f>
        <v>Reviewer</v>
      </c>
      <c r="I292" s="227" t="s">
        <v>1622</v>
      </c>
      <c r="J292" s="227" t="str">
        <f>+Kalselteng!E7</f>
        <v>rusdi.karim@pln.co.id</v>
      </c>
      <c r="M292" s="227">
        <f>COUNTIFS($C$3:C292,C292,$I$3:I292,I292)</f>
        <v>4</v>
      </c>
    </row>
    <row r="293" spans="1:13">
      <c r="A293" s="10">
        <f t="shared" si="4"/>
        <v>291</v>
      </c>
      <c r="B293" s="229" t="s">
        <v>1652</v>
      </c>
      <c r="C293" s="229" t="s">
        <v>1657</v>
      </c>
      <c r="D293" s="227">
        <f>COUNTIF($C$3:C293,C293)</f>
        <v>5</v>
      </c>
      <c r="E293" s="227" t="str">
        <f>+Kalselteng!C13</f>
        <v>RISMA NAVTIASARI</v>
      </c>
      <c r="F293" s="227" t="str">
        <f>+Kalselteng!F13</f>
        <v>Staff</v>
      </c>
      <c r="G293" s="227" t="str">
        <f>+Kalselteng!D13</f>
        <v>9115453ZY</v>
      </c>
      <c r="H293" s="227" t="str">
        <f>+Kalselteng!B13</f>
        <v>Kontributor</v>
      </c>
      <c r="I293" s="227" t="s">
        <v>1623</v>
      </c>
      <c r="J293" s="227" t="str">
        <f>+Kalselteng!E13</f>
        <v>risma.navtiasari@pln.co.id</v>
      </c>
      <c r="M293" s="227">
        <f>COUNTIFS($C$3:C293,C293,$I$3:I293,I293)</f>
        <v>1</v>
      </c>
    </row>
    <row r="294" spans="1:13">
      <c r="A294" s="10">
        <f t="shared" si="4"/>
        <v>292</v>
      </c>
      <c r="B294" s="229" t="s">
        <v>1652</v>
      </c>
      <c r="C294" s="229" t="s">
        <v>1657</v>
      </c>
      <c r="D294" s="227">
        <f>COUNTIF($C$3:C294,C294)</f>
        <v>6</v>
      </c>
      <c r="E294" s="227" t="str">
        <f>+Kalselteng!C14</f>
        <v>LILIK HARIYATI</v>
      </c>
      <c r="F294" s="227" t="str">
        <f>+Kalselteng!F14</f>
        <v>Staff</v>
      </c>
      <c r="G294" s="227" t="str">
        <f>+Kalselteng!D14</f>
        <v>85111751Z</v>
      </c>
      <c r="H294" s="227" t="str">
        <f>+Kalselteng!B14</f>
        <v>Kontributor</v>
      </c>
      <c r="I294" s="227" t="s">
        <v>1623</v>
      </c>
      <c r="J294" s="227" t="str">
        <f>+Kalselteng!E14</f>
        <v>lilik.hariyati@pln.co.id</v>
      </c>
      <c r="M294" s="227">
        <f>COUNTIFS($C$3:C294,C294,$I$3:I294,I294)</f>
        <v>2</v>
      </c>
    </row>
    <row r="295" spans="1:13">
      <c r="A295" s="10">
        <f t="shared" si="4"/>
        <v>293</v>
      </c>
      <c r="B295" s="229" t="s">
        <v>1652</v>
      </c>
      <c r="C295" s="229" t="s">
        <v>1657</v>
      </c>
      <c r="D295" s="227">
        <f>COUNTIF($C$3:C295,C295)</f>
        <v>7</v>
      </c>
      <c r="E295" s="227" t="str">
        <f>+Kalselteng!C15</f>
        <v>RUSDIAN NOOR IFANSYAH</v>
      </c>
      <c r="F295" s="227" t="str">
        <f>+Kalselteng!F15</f>
        <v>Staff</v>
      </c>
      <c r="G295" s="227" t="str">
        <f>+Kalselteng!D15</f>
        <v>6584103D</v>
      </c>
      <c r="H295" s="227" t="str">
        <f>+Kalselteng!B15</f>
        <v>Kontributor</v>
      </c>
      <c r="I295" s="227" t="s">
        <v>1623</v>
      </c>
      <c r="J295" s="227" t="str">
        <f>+Kalselteng!E15</f>
        <v>rusdian.noor@pln.co.id</v>
      </c>
      <c r="M295" s="227">
        <f>COUNTIFS($C$3:C295,C295,$I$3:I295,I295)</f>
        <v>3</v>
      </c>
    </row>
    <row r="296" spans="1:13">
      <c r="A296" s="10">
        <f t="shared" si="4"/>
        <v>294</v>
      </c>
      <c r="B296" s="229" t="s">
        <v>1652</v>
      </c>
      <c r="C296" s="229" t="s">
        <v>1658</v>
      </c>
      <c r="D296" s="227">
        <f>COUNTIF($C$3:C296,C296)</f>
        <v>1</v>
      </c>
      <c r="E296" t="str">
        <f>+Kaltimra!B4</f>
        <v>FEBRIYANI KUSUMA DEWI</v>
      </c>
      <c r="F296" t="str">
        <f>+Kaltimra!E4</f>
        <v>ASSISTANT ANALYST PROYEKSI KEUANGAN</v>
      </c>
      <c r="G296" s="227" t="str">
        <f>+Kaltimra!C4</f>
        <v>9115131ZY</v>
      </c>
      <c r="H296" t="str">
        <f>+Kaltimra!A4</f>
        <v>KONTRIBUTOR 1</v>
      </c>
      <c r="I296" s="227" t="s">
        <v>1622</v>
      </c>
      <c r="J296" t="str">
        <f>+Kaltimra!D4</f>
        <v>vhe.febriyani10@gmail.com / febriyani.kusuma@pln.co.id</v>
      </c>
      <c r="M296" s="227">
        <f>COUNTIFS($C$3:C296,C296,$I$3:I296,I296)</f>
        <v>1</v>
      </c>
    </row>
    <row r="297" spans="1:13">
      <c r="A297" s="10">
        <f t="shared" si="4"/>
        <v>295</v>
      </c>
      <c r="B297" s="229" t="s">
        <v>1652</v>
      </c>
      <c r="C297" s="229" t="s">
        <v>1658</v>
      </c>
      <c r="D297" s="227">
        <f>COUNTIF($C$3:C297,C297)</f>
        <v>2</v>
      </c>
      <c r="E297" s="227" t="str">
        <f>+Kaltimra!B5</f>
        <v>NAILUL RAHMI</v>
      </c>
      <c r="F297" s="227" t="str">
        <f>+Kaltimra!E5</f>
        <v>ASSISTANT ANALYST KELAYAKAN INVESTASI KELISTRIKAN</v>
      </c>
      <c r="G297" s="227" t="str">
        <f>+Kaltimra!C5</f>
        <v>8509277Z</v>
      </c>
      <c r="H297" s="227" t="str">
        <f>+Kaltimra!A5</f>
        <v>KONTRIBUTOR 2</v>
      </c>
      <c r="I297" s="227" t="s">
        <v>1622</v>
      </c>
      <c r="J297" s="227" t="str">
        <f>+Kaltimra!D5</f>
        <v>lulu_032805@yahoo.co.id / nailul.rahmi@pln.co.id</v>
      </c>
      <c r="M297" s="227">
        <f>COUNTIFS($C$3:C297,C297,$I$3:I297,I297)</f>
        <v>2</v>
      </c>
    </row>
    <row r="298" spans="1:13">
      <c r="A298" s="10">
        <f t="shared" si="4"/>
        <v>296</v>
      </c>
      <c r="B298" s="229" t="s">
        <v>1652</v>
      </c>
      <c r="C298" s="229" t="s">
        <v>1658</v>
      </c>
      <c r="D298" s="227">
        <f>COUNTIF($C$3:C298,C298)</f>
        <v>3</v>
      </c>
      <c r="E298" s="227" t="str">
        <f>+Kaltimra!B6</f>
        <v xml:space="preserve">ACHMAD SYAIFUDDIN ZUHRI </v>
      </c>
      <c r="F298" s="227" t="str">
        <f>+Kaltimra!E6</f>
        <v>ANALYST PROYEKSI KEUANGAN (PLT DEPUTI MANAJER PERENCANAAN PERUSAHAAN)</v>
      </c>
      <c r="G298" s="227" t="str">
        <f>+Kaltimra!C6</f>
        <v>8206629Z</v>
      </c>
      <c r="H298" s="227" t="str">
        <f>+Kaltimra!A6</f>
        <v>REVIEWER 1</v>
      </c>
      <c r="I298" s="227" t="s">
        <v>1622</v>
      </c>
      <c r="J298" s="227" t="str">
        <f>+Kaltimra!D6</f>
        <v>ACHMAD.SYAIFUDDIN@PLN.CO.ID</v>
      </c>
      <c r="M298" s="227">
        <f>COUNTIFS($C$3:C298,C298,$I$3:I298,I298)</f>
        <v>3</v>
      </c>
    </row>
    <row r="299" spans="1:13">
      <c r="A299" s="10">
        <f t="shared" si="4"/>
        <v>297</v>
      </c>
      <c r="B299" s="229" t="s">
        <v>1652</v>
      </c>
      <c r="C299" s="229" t="s">
        <v>1658</v>
      </c>
      <c r="D299" s="227">
        <f>COUNTIF($C$3:C299,C299)</f>
        <v>4</v>
      </c>
      <c r="E299" s="227" t="str">
        <f>+Kaltimra!B7</f>
        <v xml:space="preserve">AGUNG SURANA </v>
      </c>
      <c r="F299" s="227" t="str">
        <f>+Kaltimra!E7</f>
        <v>MANAJER PERENCANAAN</v>
      </c>
      <c r="G299" s="227" t="str">
        <f>+Kaltimra!C7</f>
        <v>6795005L</v>
      </c>
      <c r="H299" s="227" t="str">
        <f>+Kaltimra!A7</f>
        <v>REVIEWER 2</v>
      </c>
      <c r="I299" s="227" t="s">
        <v>1622</v>
      </c>
      <c r="J299" s="227" t="str">
        <f>+Kaltimra!D7</f>
        <v>AGUNG.SURANA@PLN.CO.ID</v>
      </c>
      <c r="M299" s="227">
        <f>COUNTIFS($C$3:C299,C299,$I$3:I299,I299)</f>
        <v>4</v>
      </c>
    </row>
    <row r="300" spans="1:13">
      <c r="A300" s="10">
        <f t="shared" si="4"/>
        <v>298</v>
      </c>
      <c r="B300" s="229" t="s">
        <v>1652</v>
      </c>
      <c r="C300" s="229" t="s">
        <v>1658</v>
      </c>
      <c r="D300" s="227">
        <f>COUNTIF($C$3:C300,C300)</f>
        <v>5</v>
      </c>
      <c r="E300" s="227" t="str">
        <f>+Kaltimra!B12</f>
        <v>KARINA OKTAVIANI</v>
      </c>
      <c r="F300" s="227" t="str">
        <f>+Kaltimra!E12</f>
        <v>ASSISTANT ANALYST ANGGARAN INVESTASI</v>
      </c>
      <c r="G300" s="227" t="str">
        <f>+Kaltimra!C12</f>
        <v>9115197ZY</v>
      </c>
      <c r="H300" s="227" t="str">
        <f>+Kaltimra!A12</f>
        <v>KONTRIBUTOR 1</v>
      </c>
      <c r="I300" s="227" t="s">
        <v>1623</v>
      </c>
      <c r="J300" s="227" t="str">
        <f>+Kaltimra!D12</f>
        <v>KARINA.OKTAVIANI@PLN.CO.ID</v>
      </c>
      <c r="M300" s="227">
        <f>COUNTIFS($C$3:C300,C300,$I$3:I300,I300)</f>
        <v>1</v>
      </c>
    </row>
    <row r="301" spans="1:13">
      <c r="A301" s="10">
        <f t="shared" si="4"/>
        <v>299</v>
      </c>
      <c r="B301" s="229" t="s">
        <v>1652</v>
      </c>
      <c r="C301" s="229" t="s">
        <v>1658</v>
      </c>
      <c r="D301" s="227">
        <f>COUNTIF($C$3:C301,C301)</f>
        <v>6</v>
      </c>
      <c r="E301" s="227" t="str">
        <f>+Kaltimra!B14</f>
        <v>SUBANJI</v>
      </c>
      <c r="F301" s="227" t="str">
        <f>+Kaltimra!E14</f>
        <v>DEPUTI MANAJER ANGGARAN</v>
      </c>
      <c r="G301" s="227" t="str">
        <f>+Kaltimra!C14</f>
        <v>6385013D</v>
      </c>
      <c r="H301" s="227" t="str">
        <f>+Kaltimra!A14</f>
        <v>REVIEWER 1</v>
      </c>
      <c r="I301" s="227" t="s">
        <v>1623</v>
      </c>
      <c r="J301" s="227" t="str">
        <f>+Kaltimra!D14</f>
        <v>SUBANJI@PLN.CO.ID</v>
      </c>
      <c r="M301" s="227">
        <f>COUNTIFS($C$3:C301,C301,$I$3:I301,I301)</f>
        <v>2</v>
      </c>
    </row>
    <row r="302" spans="1:13">
      <c r="A302" s="10">
        <f t="shared" si="4"/>
        <v>300</v>
      </c>
      <c r="B302" s="229" t="s">
        <v>1652</v>
      </c>
      <c r="C302" s="229" t="s">
        <v>1658</v>
      </c>
      <c r="D302" s="227">
        <f>COUNTIF($C$3:C302,C302)</f>
        <v>7</v>
      </c>
      <c r="E302" s="227" t="str">
        <f>+Kaltimra!B15</f>
        <v>R TRIHADI ANTONO</v>
      </c>
      <c r="F302" s="227" t="str">
        <f>+Kaltimra!E15</f>
        <v>MANAJER KEUANGAN</v>
      </c>
      <c r="G302" s="227" t="str">
        <f>+Kaltimra!C15</f>
        <v>6595038Z</v>
      </c>
      <c r="H302" s="227" t="str">
        <f>+Kaltimra!A15</f>
        <v>REVIEWER 2</v>
      </c>
      <c r="I302" s="227" t="s">
        <v>1623</v>
      </c>
      <c r="J302" s="227" t="str">
        <f>+Kaltimra!D15</f>
        <v>R.ANTONO@PLN.CO.ID</v>
      </c>
      <c r="M302" s="227">
        <f>COUNTIFS($C$3:C302,C302,$I$3:I302,I302)</f>
        <v>3</v>
      </c>
    </row>
    <row r="303" spans="1:13">
      <c r="A303" s="10">
        <f t="shared" si="4"/>
        <v>301</v>
      </c>
      <c r="B303" s="229" t="s">
        <v>1659</v>
      </c>
      <c r="C303" s="229" t="s">
        <v>1660</v>
      </c>
      <c r="D303" s="227">
        <f>COUNTIF($C$3:C303,C303)</f>
        <v>1</v>
      </c>
      <c r="E303" t="str">
        <f>+'UIP Sulbagut'!B3</f>
        <v>Adhitya Octaridwan Yudhanto</v>
      </c>
      <c r="F303" t="str">
        <f>+'UIP Sulbagut'!E3</f>
        <v>AE Survey, Pengukuran dan Perijinan</v>
      </c>
      <c r="G303" s="227" t="str">
        <f>+'UIP Sulbagut'!C3</f>
        <v>92162627ZY</v>
      </c>
      <c r="H303" t="str">
        <f>+'UIP Sulbagut'!A3</f>
        <v>Kontributor 1</v>
      </c>
      <c r="I303" s="227" t="s">
        <v>1622</v>
      </c>
      <c r="J303" t="str">
        <f>+'UIP Sulbagut'!D3</f>
        <v>adhityaoy@pln.co.id</v>
      </c>
      <c r="M303" s="227">
        <f>COUNTIFS($C$3:C303,C303,$I$3:I303,I303)</f>
        <v>1</v>
      </c>
    </row>
    <row r="304" spans="1:13">
      <c r="A304" s="10">
        <f t="shared" si="4"/>
        <v>302</v>
      </c>
      <c r="B304" s="229" t="s">
        <v>1659</v>
      </c>
      <c r="C304" s="229" t="s">
        <v>1660</v>
      </c>
      <c r="D304" s="227">
        <f>COUNTIF($C$3:C304,C304)</f>
        <v>2</v>
      </c>
      <c r="E304" s="227" t="str">
        <f>+'UIP Sulbagut'!B4</f>
        <v>Priscilla N.T Musak</v>
      </c>
      <c r="F304" s="227" t="str">
        <f>+'UIP Sulbagut'!E4</f>
        <v>AS REN ANG</v>
      </c>
      <c r="G304" s="227" t="str">
        <f>+'UIP Sulbagut'!C4</f>
        <v>85111283Z</v>
      </c>
      <c r="H304" s="227" t="str">
        <f>+'UIP Sulbagut'!A4</f>
        <v>Kontributor 2</v>
      </c>
      <c r="I304" s="227" t="s">
        <v>1622</v>
      </c>
      <c r="J304" s="227" t="str">
        <f>+'UIP Sulbagut'!D4</f>
        <v>priscilla.musak@pln.co.id</v>
      </c>
      <c r="M304" s="227">
        <f>COUNTIFS($C$3:C304,C304,$I$3:I304,I304)</f>
        <v>2</v>
      </c>
    </row>
    <row r="305" spans="1:13">
      <c r="A305" s="10">
        <f t="shared" si="4"/>
        <v>303</v>
      </c>
      <c r="B305" s="229" t="s">
        <v>1659</v>
      </c>
      <c r="C305" s="229" t="s">
        <v>1660</v>
      </c>
      <c r="D305" s="227">
        <f>COUNTIF($C$3:C305,C305)</f>
        <v>3</v>
      </c>
      <c r="E305" s="227" t="str">
        <f>+'UIP Sulbagut'!B5</f>
        <v>Ahmad Suhanda</v>
      </c>
      <c r="F305" s="227" t="str">
        <f>+'UIP Sulbagut'!E5</f>
        <v>PLT DM REN MUM</v>
      </c>
      <c r="G305" s="227" t="str">
        <f>+'UIP Sulbagut'!C5</f>
        <v>6288023P</v>
      </c>
      <c r="H305" s="227" t="str">
        <f>+'UIP Sulbagut'!A5</f>
        <v>Reviewer 1</v>
      </c>
      <c r="I305" s="227" t="s">
        <v>1622</v>
      </c>
      <c r="J305" s="227" t="str">
        <f>+'UIP Sulbagut'!D5</f>
        <v>ahmad.suhanda2@pln.co.id</v>
      </c>
      <c r="M305" s="227">
        <f>COUNTIFS($C$3:C305,C305,$I$3:I305,I305)</f>
        <v>3</v>
      </c>
    </row>
    <row r="306" spans="1:13">
      <c r="A306" s="10">
        <f t="shared" si="4"/>
        <v>304</v>
      </c>
      <c r="B306" s="229" t="s">
        <v>1659</v>
      </c>
      <c r="C306" s="229" t="s">
        <v>1660</v>
      </c>
      <c r="D306" s="227">
        <f>COUNTIF($C$3:C306,C306)</f>
        <v>4</v>
      </c>
      <c r="E306" s="227" t="str">
        <f>+'UIP Sulbagut'!B6</f>
        <v>PATAR SITUMORANG</v>
      </c>
      <c r="F306" s="227" t="str">
        <f>+'UIP Sulbagut'!E6</f>
        <v>PLT MAN REN</v>
      </c>
      <c r="G306" s="227">
        <f>+'UIP Sulbagut'!C6</f>
        <v>0</v>
      </c>
      <c r="H306" s="227" t="str">
        <f>+'UIP Sulbagut'!A6</f>
        <v>Reviewer 2</v>
      </c>
      <c r="I306" s="227" t="s">
        <v>1622</v>
      </c>
      <c r="J306" s="227" t="str">
        <f>+'UIP Sulbagut'!D6</f>
        <v>patar.situmorang@pln.co.id</v>
      </c>
      <c r="M306" s="227">
        <f>COUNTIFS($C$3:C306,C306,$I$3:I306,I306)</f>
        <v>4</v>
      </c>
    </row>
    <row r="307" spans="1:13">
      <c r="A307" s="10">
        <f t="shared" si="4"/>
        <v>305</v>
      </c>
      <c r="B307" s="229" t="s">
        <v>1659</v>
      </c>
      <c r="C307" s="229" t="s">
        <v>1660</v>
      </c>
      <c r="D307" s="227">
        <f>COUNTIF($C$3:C307,C307)</f>
        <v>5</v>
      </c>
      <c r="E307" s="227" t="str">
        <f>+'UIP Sulbagut'!B10</f>
        <v>Obor Wahyu Primastanto</v>
      </c>
      <c r="F307" s="227" t="str">
        <f>+'UIP Sulbagut'!E10</f>
        <v>SPV DAL KEU</v>
      </c>
      <c r="G307" s="227" t="str">
        <f>+'UIP Sulbagut'!C10</f>
        <v>8409766Z</v>
      </c>
      <c r="H307" s="227" t="str">
        <f>+'UIP Sulbagut'!A10</f>
        <v>Kontributor 1</v>
      </c>
      <c r="I307" s="227" t="s">
        <v>1623</v>
      </c>
      <c r="J307" s="227" t="str">
        <f>+'UIP Sulbagut'!D10</f>
        <v>obor.primastanto@pln.co.id</v>
      </c>
      <c r="M307" s="227">
        <f>COUNTIFS($C$3:C307,C307,$I$3:I307,I307)</f>
        <v>1</v>
      </c>
    </row>
    <row r="308" spans="1:13">
      <c r="A308" s="10">
        <f t="shared" si="4"/>
        <v>306</v>
      </c>
      <c r="B308" s="229" t="s">
        <v>1659</v>
      </c>
      <c r="C308" s="229" t="s">
        <v>1660</v>
      </c>
      <c r="D308" s="227">
        <f>COUNTIF($C$3:C308,C308)</f>
        <v>6</v>
      </c>
      <c r="E308" s="227" t="str">
        <f>+'UIP Sulbagut'!B11</f>
        <v>Fransiskus Waluyan</v>
      </c>
      <c r="F308" s="227" t="str">
        <f>+'UIP Sulbagut'!E11</f>
        <v>PLT DM AKT</v>
      </c>
      <c r="G308" s="227" t="str">
        <f>+'UIP Sulbagut'!C11</f>
        <v>7802003E</v>
      </c>
      <c r="H308" s="227" t="str">
        <f>+'UIP Sulbagut'!A11</f>
        <v>Reviewer 1</v>
      </c>
      <c r="I308" s="227" t="s">
        <v>1623</v>
      </c>
      <c r="J308" s="227" t="str">
        <f>+'UIP Sulbagut'!D11</f>
        <v>angky@pln.co.id</v>
      </c>
      <c r="M308" s="227">
        <f>COUNTIFS($C$3:C308,C308,$I$3:I308,I308)</f>
        <v>2</v>
      </c>
    </row>
    <row r="309" spans="1:13">
      <c r="A309" s="10">
        <f t="shared" si="4"/>
        <v>307</v>
      </c>
      <c r="B309" s="229" t="s">
        <v>1659</v>
      </c>
      <c r="C309" s="229" t="s">
        <v>1660</v>
      </c>
      <c r="D309" s="227">
        <f>COUNTIF($C$3:C309,C309)</f>
        <v>7</v>
      </c>
      <c r="E309" s="227" t="str">
        <f>+'UIP Sulbagut'!B12</f>
        <v>Sindu Prastowo</v>
      </c>
      <c r="F309" s="227" t="str">
        <f>+'UIP Sulbagut'!E12</f>
        <v>MAN KEU dan SDM</v>
      </c>
      <c r="G309" s="227" t="str">
        <f>+'UIP Sulbagut'!C12</f>
        <v>7194028D</v>
      </c>
      <c r="H309" s="227" t="str">
        <f>+'UIP Sulbagut'!A12</f>
        <v>Reviewer 2</v>
      </c>
      <c r="I309" s="227" t="s">
        <v>1623</v>
      </c>
      <c r="J309" s="227" t="str">
        <f>+'UIP Sulbagut'!D12</f>
        <v>sindu.prastowo@pln.co.id</v>
      </c>
      <c r="M309" s="227">
        <f>COUNTIFS($C$3:C309,C309,$I$3:I309,I309)</f>
        <v>3</v>
      </c>
    </row>
    <row r="310" spans="1:13">
      <c r="A310" s="10">
        <f t="shared" si="4"/>
        <v>308</v>
      </c>
      <c r="B310" s="229" t="s">
        <v>1659</v>
      </c>
      <c r="C310" s="229" t="s">
        <v>1661</v>
      </c>
      <c r="D310" s="227">
        <f>COUNTIF($C$3:C310,C310)</f>
        <v>1</v>
      </c>
      <c r="E310" t="str">
        <f>+'UIP Sulbagsel'!B3</f>
        <v>Nur Awaliah</v>
      </c>
      <c r="F310" t="str">
        <f>+'UIP Sulbagsel'!E3</f>
        <v>AE Survey, Pengukuran dan Perijinan</v>
      </c>
      <c r="G310" s="227" t="str">
        <f>+'UIP Sulbagsel'!C3</f>
        <v>8610339Z</v>
      </c>
      <c r="H310" t="str">
        <f>+'UIP Sulbagsel'!A3</f>
        <v>Kontributor 1</v>
      </c>
      <c r="I310" s="227" t="s">
        <v>1622</v>
      </c>
      <c r="J310" t="str">
        <f>+'UIP Sulbagsel'!D3</f>
        <v>nur.awaliah@pln.co.id</v>
      </c>
      <c r="M310" s="227">
        <f>COUNTIFS($C$3:C310,C310,$I$3:I310,I310)</f>
        <v>1</v>
      </c>
    </row>
    <row r="311" spans="1:13">
      <c r="A311" s="10">
        <f t="shared" si="4"/>
        <v>309</v>
      </c>
      <c r="B311" s="229" t="s">
        <v>1659</v>
      </c>
      <c r="C311" s="229" t="s">
        <v>1661</v>
      </c>
      <c r="D311" s="227">
        <f>COUNTIF($C$3:C311,C311)</f>
        <v>2</v>
      </c>
      <c r="E311" s="227" t="str">
        <f>+'UIP Sulbagsel'!B4</f>
        <v>Ardi Widiyanto</v>
      </c>
      <c r="F311" s="227" t="str">
        <f>+'UIP Sulbagsel'!E4</f>
        <v>JA Perencanaan Anggaran</v>
      </c>
      <c r="G311" s="227" t="str">
        <f>+'UIP Sulbagsel'!C4</f>
        <v>94163496ZY</v>
      </c>
      <c r="H311" s="227" t="str">
        <f>+'UIP Sulbagsel'!A4</f>
        <v>Kontributor 2</v>
      </c>
      <c r="I311" s="227" t="s">
        <v>1622</v>
      </c>
      <c r="J311" s="227" t="str">
        <f>+'UIP Sulbagsel'!D4</f>
        <v>ardi.widiyanto@pln.co.id</v>
      </c>
      <c r="M311" s="227">
        <f>COUNTIFS($C$3:C311,C311,$I$3:I311,I311)</f>
        <v>2</v>
      </c>
    </row>
    <row r="312" spans="1:13">
      <c r="A312" s="10">
        <f t="shared" si="4"/>
        <v>310</v>
      </c>
      <c r="B312" s="229" t="s">
        <v>1659</v>
      </c>
      <c r="C312" s="229" t="s">
        <v>1661</v>
      </c>
      <c r="D312" s="227">
        <f>COUNTIF($C$3:C312,C312)</f>
        <v>3</v>
      </c>
      <c r="E312" s="227" t="str">
        <f>+'UIP Sulbagsel'!B5</f>
        <v>M. Basyir Diao</v>
      </c>
      <c r="F312" s="227" t="str">
        <f>+'UIP Sulbagsel'!E5</f>
        <v>DM Perencanaan Anggaran</v>
      </c>
      <c r="G312" s="227" t="str">
        <f>+'UIP Sulbagsel'!C5</f>
        <v>6484030G</v>
      </c>
      <c r="H312" s="227" t="str">
        <f>+'UIP Sulbagsel'!A5</f>
        <v>Reviewer 1</v>
      </c>
      <c r="I312" s="227" t="s">
        <v>1622</v>
      </c>
      <c r="J312" s="227" t="str">
        <f>+'UIP Sulbagsel'!D5</f>
        <v>basyir.diao@pln.co.id</v>
      </c>
      <c r="M312" s="227">
        <f>COUNTIFS($C$3:C312,C312,$I$3:I312,I312)</f>
        <v>3</v>
      </c>
    </row>
    <row r="313" spans="1:13">
      <c r="A313" s="10">
        <f t="shared" si="4"/>
        <v>311</v>
      </c>
      <c r="B313" s="229" t="s">
        <v>1659</v>
      </c>
      <c r="C313" s="229" t="s">
        <v>1661</v>
      </c>
      <c r="D313" s="227">
        <f>COUNTIF($C$3:C313,C313)</f>
        <v>4</v>
      </c>
      <c r="E313" s="227" t="str">
        <f>+'UIP Sulbagsel'!B6</f>
        <v>Wandhito</v>
      </c>
      <c r="F313" s="227" t="str">
        <f>+'UIP Sulbagsel'!E6</f>
        <v>Manajer Keuangan dan SDM</v>
      </c>
      <c r="G313" s="227" t="str">
        <f>+'UIP Sulbagsel'!C6</f>
        <v>6585033F</v>
      </c>
      <c r="H313" s="227" t="str">
        <f>+'UIP Sulbagsel'!A6</f>
        <v>Reviewer 2</v>
      </c>
      <c r="I313" s="227" t="s">
        <v>1622</v>
      </c>
      <c r="J313" s="227" t="str">
        <f>+'UIP Sulbagsel'!D6</f>
        <v>wandhito@pln.co.id</v>
      </c>
      <c r="M313" s="227">
        <f>COUNTIFS($C$3:C313,C313,$I$3:I313,I313)</f>
        <v>4</v>
      </c>
    </row>
    <row r="314" spans="1:13">
      <c r="A314" s="10">
        <f t="shared" si="4"/>
        <v>312</v>
      </c>
      <c r="B314" s="229" t="s">
        <v>1659</v>
      </c>
      <c r="C314" s="229" t="s">
        <v>1661</v>
      </c>
      <c r="D314" s="227">
        <f>COUNTIF($C$3:C314,C314)</f>
        <v>5</v>
      </c>
      <c r="E314" s="227" t="str">
        <f>+'UIP Sulbagsel'!B10</f>
        <v>Fairous Silvia</v>
      </c>
      <c r="F314" s="227" t="str">
        <f>+'UIP Sulbagsel'!E10</f>
        <v>Assistant Analyst Perencanaan Anggaran</v>
      </c>
      <c r="G314" s="227" t="str">
        <f>+'UIP Sulbagsel'!C10</f>
        <v>88111133Z</v>
      </c>
      <c r="H314" s="227" t="str">
        <f>+'UIP Sulbagsel'!A10</f>
        <v>Kontributor 1</v>
      </c>
      <c r="I314" s="227" t="s">
        <v>1623</v>
      </c>
      <c r="J314" s="227" t="str">
        <f>+'UIP Sulbagsel'!D10</f>
        <v>farious.silvia@pln.co.id</v>
      </c>
      <c r="M314" s="227">
        <f>COUNTIFS($C$3:C314,C314,$I$3:I314,I314)</f>
        <v>1</v>
      </c>
    </row>
    <row r="315" spans="1:13">
      <c r="A315" s="10">
        <f t="shared" si="4"/>
        <v>313</v>
      </c>
      <c r="B315" s="229" t="s">
        <v>1659</v>
      </c>
      <c r="C315" s="229" t="s">
        <v>1661</v>
      </c>
      <c r="D315" s="227">
        <f>COUNTIF($C$3:C315,C315)</f>
        <v>6</v>
      </c>
      <c r="E315" s="227" t="str">
        <f>+'UIP Sulbagsel'!B11</f>
        <v>M. Basyir Diao</v>
      </c>
      <c r="F315" s="227" t="str">
        <f>+'UIP Sulbagsel'!E11</f>
        <v>DM Perencanaan Anggaran</v>
      </c>
      <c r="G315" s="227" t="str">
        <f>+'UIP Sulbagsel'!C11</f>
        <v>6484030G</v>
      </c>
      <c r="H315" s="227" t="str">
        <f>+'UIP Sulbagsel'!A11</f>
        <v>Reviewer 1</v>
      </c>
      <c r="I315" s="227" t="s">
        <v>1623</v>
      </c>
      <c r="J315" s="227" t="str">
        <f>+'UIP Sulbagsel'!D11</f>
        <v>basyir.diao@pln.co.id</v>
      </c>
      <c r="M315" s="227">
        <f>COUNTIFS($C$3:C315,C315,$I$3:I315,I315)</f>
        <v>2</v>
      </c>
    </row>
    <row r="316" spans="1:13">
      <c r="A316" s="10">
        <f t="shared" si="4"/>
        <v>314</v>
      </c>
      <c r="B316" s="229" t="s">
        <v>1659</v>
      </c>
      <c r="C316" s="229" t="s">
        <v>1661</v>
      </c>
      <c r="D316" s="227">
        <f>COUNTIF($C$3:C316,C316)</f>
        <v>7</v>
      </c>
      <c r="E316" s="227" t="str">
        <f>+'UIP Sulbagsel'!B12</f>
        <v>Wandhito</v>
      </c>
      <c r="F316" s="227" t="str">
        <f>+'UIP Sulbagsel'!E12</f>
        <v>Manajer Keuangan dan SDM</v>
      </c>
      <c r="G316" s="227" t="str">
        <f>+'UIP Sulbagsel'!C12</f>
        <v>6585033F</v>
      </c>
      <c r="H316" s="227" t="str">
        <f>+'UIP Sulbagsel'!A12</f>
        <v>Reviewer 2</v>
      </c>
      <c r="I316" s="227" t="s">
        <v>1623</v>
      </c>
      <c r="J316" s="227" t="str">
        <f>+'UIP Sulbagsel'!D12</f>
        <v>wandhito@pln.co.id</v>
      </c>
      <c r="M316" s="227">
        <f>COUNTIFS($C$3:C316,C316,$I$3:I316,I316)</f>
        <v>3</v>
      </c>
    </row>
    <row r="317" spans="1:13">
      <c r="A317" s="10">
        <f t="shared" si="4"/>
        <v>315</v>
      </c>
      <c r="B317" s="229" t="s">
        <v>1659</v>
      </c>
      <c r="C317" s="229" t="s">
        <v>1662</v>
      </c>
      <c r="D317" s="227">
        <f>COUNTIF($C$3:C317,C317)</f>
        <v>1</v>
      </c>
      <c r="E317" t="str">
        <f>+Sulutenggo!B3</f>
        <v>HILUS ANDRI KRISTIANDIKA</v>
      </c>
      <c r="F317" t="str">
        <f>+Sulutenggo!E3</f>
        <v>Junior Analyst Proyeksi Keuangan</v>
      </c>
      <c r="G317" s="227" t="str">
        <f>+Sulutenggo!C3</f>
        <v>9316337ZY</v>
      </c>
      <c r="H317" t="str">
        <f>+Sulutenggo!A3</f>
        <v>Kontributor 1 Staf</v>
      </c>
      <c r="I317" s="227" t="s">
        <v>1622</v>
      </c>
      <c r="J317" t="str">
        <f>+Sulutenggo!D3</f>
        <v>Hilus.andri@pln.co.id</v>
      </c>
      <c r="M317" s="227">
        <f>COUNTIFS($C$3:C317,C317,$I$3:I317,I317)</f>
        <v>1</v>
      </c>
    </row>
    <row r="318" spans="1:13">
      <c r="A318" s="10">
        <f t="shared" si="4"/>
        <v>316</v>
      </c>
      <c r="B318" s="229" t="s">
        <v>1659</v>
      </c>
      <c r="C318" s="229" t="s">
        <v>1662</v>
      </c>
      <c r="D318" s="227">
        <f>COUNTIF($C$3:C318,C318)</f>
        <v>2</v>
      </c>
      <c r="E318" s="227" t="str">
        <f>+Sulutenggo!B4</f>
        <v>MUHAMMAD ERWIN PRAYOGA</v>
      </c>
      <c r="F318" s="227" t="str">
        <f>+Sulutenggo!E4</f>
        <v>Junior Engineer Sistem Kelistrikan</v>
      </c>
      <c r="G318" s="227" t="str">
        <f>+Sulutenggo!C4</f>
        <v>9316300ZY</v>
      </c>
      <c r="H318" s="227" t="str">
        <f>+Sulutenggo!A4</f>
        <v>Kontributor 2 Staf</v>
      </c>
      <c r="I318" s="227" t="s">
        <v>1622</v>
      </c>
      <c r="J318" s="227" t="str">
        <f>+Sulutenggo!D4</f>
        <v>Erwin.prayoga@pln.co.id</v>
      </c>
      <c r="M318" s="227">
        <f>COUNTIFS($C$3:C318,C318,$I$3:I318,I318)</f>
        <v>2</v>
      </c>
    </row>
    <row r="319" spans="1:13">
      <c r="A319" s="10">
        <f t="shared" si="4"/>
        <v>317</v>
      </c>
      <c r="B319" s="229" t="s">
        <v>1659</v>
      </c>
      <c r="C319" s="229" t="s">
        <v>1662</v>
      </c>
      <c r="D319" s="227">
        <f>COUNTIF($C$3:C319,C319)</f>
        <v>3</v>
      </c>
      <c r="E319" s="227" t="str">
        <f>+Sulutenggo!B5</f>
        <v>HUTABARAT MARLON HAPOSAN</v>
      </c>
      <c r="F319" s="227" t="str">
        <f>+Sulutenggo!E5</f>
        <v>DM Perencanaan Perusahaan</v>
      </c>
      <c r="G319" s="227" t="str">
        <f>+Sulutenggo!C5</f>
        <v>8107117Z</v>
      </c>
      <c r="H319" s="227" t="str">
        <f>+Sulutenggo!A5</f>
        <v xml:space="preserve">Reviewer 1 </v>
      </c>
      <c r="I319" s="227" t="s">
        <v>1622</v>
      </c>
      <c r="J319" s="227" t="str">
        <f>+Sulutenggo!D5</f>
        <v>Marlon.hutabarat@pln.co.id</v>
      </c>
      <c r="M319" s="227">
        <f>COUNTIFS($C$3:C319,C319,$I$3:I319,I319)</f>
        <v>3</v>
      </c>
    </row>
    <row r="320" spans="1:13">
      <c r="A320" s="10">
        <f t="shared" si="4"/>
        <v>318</v>
      </c>
      <c r="B320" s="229" t="s">
        <v>1659</v>
      </c>
      <c r="C320" s="229" t="s">
        <v>1662</v>
      </c>
      <c r="D320" s="227">
        <f>COUNTIF($C$3:C320,C320)</f>
        <v>4</v>
      </c>
      <c r="E320" s="227" t="str">
        <f>+Sulutenggo!B6</f>
        <v>LIASTA S TARIGAN</v>
      </c>
      <c r="F320" s="227" t="str">
        <f>+Sulutenggo!E6</f>
        <v>Manajer Bidang Perencanaan</v>
      </c>
      <c r="G320" s="227" t="str">
        <f>+Sulutenggo!C6</f>
        <v>6793125Z</v>
      </c>
      <c r="H320" s="227" t="str">
        <f>+Sulutenggo!A6</f>
        <v>Reviewer 2</v>
      </c>
      <c r="I320" s="227" t="s">
        <v>1622</v>
      </c>
      <c r="J320" s="227" t="str">
        <f>+Sulutenggo!D6</f>
        <v>Liastatarigan@pln.co.id</v>
      </c>
      <c r="M320" s="227">
        <f>COUNTIFS($C$3:C320,C320,$I$3:I320,I320)</f>
        <v>4</v>
      </c>
    </row>
    <row r="321" spans="1:13">
      <c r="A321" s="10">
        <f t="shared" si="4"/>
        <v>319</v>
      </c>
      <c r="B321" s="229" t="s">
        <v>1659</v>
      </c>
      <c r="C321" s="229" t="s">
        <v>1662</v>
      </c>
      <c r="D321" s="227">
        <f>COUNTIF($C$3:C321,C321)</f>
        <v>5</v>
      </c>
      <c r="E321" s="227" t="str">
        <f>+Sulutenggo!B10</f>
        <v>TAUFIK ISMAIL</v>
      </c>
      <c r="F321" s="227" t="str">
        <f>+Sulutenggo!E10</f>
        <v>Junior Officer Verifikasi</v>
      </c>
      <c r="G321" s="227">
        <f>+Sulutenggo!C10</f>
        <v>0</v>
      </c>
      <c r="H321" s="227" t="str">
        <f>+Sulutenggo!A10</f>
        <v>Kontributor 1 Staf</v>
      </c>
      <c r="I321" s="227" t="s">
        <v>1623</v>
      </c>
      <c r="J321" s="227" t="str">
        <f>+Sulutenggo!D10</f>
        <v>taufik.ismail@pln.co.id</v>
      </c>
      <c r="M321" s="227">
        <f>COUNTIFS($C$3:C321,C321,$I$3:I321,I321)</f>
        <v>1</v>
      </c>
    </row>
    <row r="322" spans="1:13">
      <c r="A322" s="10">
        <f t="shared" si="4"/>
        <v>320</v>
      </c>
      <c r="B322" s="229" t="s">
        <v>1659</v>
      </c>
      <c r="C322" s="229" t="s">
        <v>1662</v>
      </c>
      <c r="D322" s="227">
        <f>COUNTIF($C$3:C322,C322)</f>
        <v>6</v>
      </c>
      <c r="E322" s="227" t="str">
        <f>+Sulutenggo!B13</f>
        <v>JOKO SUSANTO</v>
      </c>
      <c r="F322" s="227" t="str">
        <f>+Sulutenggo!E13</f>
        <v xml:space="preserve">DM Anggaran </v>
      </c>
      <c r="G322" s="227" t="str">
        <f>+Sulutenggo!C13</f>
        <v>7292008E</v>
      </c>
      <c r="H322" s="227" t="str">
        <f>+Sulutenggo!A11</f>
        <v>Kontributor 2 Staf</v>
      </c>
      <c r="I322" s="227" t="s">
        <v>1623</v>
      </c>
      <c r="J322" s="227" t="str">
        <f>+Sulutenggo!D13</f>
        <v>Joko.Susanto@pln.co.id</v>
      </c>
      <c r="M322" s="227">
        <f>COUNTIFS($C$3:C322,C322,$I$3:I322,I322)</f>
        <v>2</v>
      </c>
    </row>
    <row r="323" spans="1:13">
      <c r="A323" s="10">
        <f t="shared" si="4"/>
        <v>321</v>
      </c>
      <c r="B323" s="229" t="s">
        <v>1659</v>
      </c>
      <c r="C323" s="229" t="s">
        <v>1662</v>
      </c>
      <c r="D323" s="227">
        <f>COUNTIF($C$3:C323,C323)</f>
        <v>7</v>
      </c>
      <c r="E323" s="227" t="str">
        <f>+Sulutenggo!B14</f>
        <v>HARINI PUJIATI</v>
      </c>
      <c r="F323" s="227" t="str">
        <f>+Sulutenggo!E14</f>
        <v>Manajer Bidang Keuangan</v>
      </c>
      <c r="G323" s="227" t="str">
        <f>+Sulutenggo!C14</f>
        <v>6592058Z</v>
      </c>
      <c r="H323" s="227" t="str">
        <f>+Sulutenggo!A12</f>
        <v>Kontributor 3 Staf</v>
      </c>
      <c r="I323" s="227" t="s">
        <v>1623</v>
      </c>
      <c r="J323" s="227" t="str">
        <f>+Sulutenggo!D14</f>
        <v>Atik@pln.co.id</v>
      </c>
      <c r="M323" s="227">
        <f>COUNTIFS($C$3:C323,C323,$I$3:I323,I323)</f>
        <v>3</v>
      </c>
    </row>
    <row r="324" spans="1:13">
      <c r="A324" s="10">
        <f t="shared" si="4"/>
        <v>322</v>
      </c>
      <c r="B324" s="229" t="s">
        <v>1659</v>
      </c>
      <c r="C324" s="229" t="s">
        <v>1663</v>
      </c>
      <c r="D324" s="227">
        <f>COUNTIF($C$3:C324,C324)</f>
        <v>1</v>
      </c>
      <c r="E324" t="str">
        <f>+Sulselrabar!C5</f>
        <v>Ihwan Budiawan</v>
      </c>
      <c r="F324" t="str">
        <f>+Sulselrabar!F5</f>
        <v>AA. Pelaporan Manajemen</v>
      </c>
      <c r="G324" s="227" t="str">
        <f>+Sulselrabar!D5</f>
        <v>8509240Z</v>
      </c>
      <c r="H324" t="str">
        <f>+Sulselrabar!B5</f>
        <v>Kontributor 1</v>
      </c>
      <c r="I324" s="227" t="s">
        <v>1622</v>
      </c>
      <c r="J324" t="str">
        <f>+Sulselrabar!E5</f>
        <v>ihwan.budiawan@pln.co.id</v>
      </c>
      <c r="M324" s="227">
        <f>COUNTIFS($C$3:C324,C324,$I$3:I324,I324)</f>
        <v>1</v>
      </c>
    </row>
    <row r="325" spans="1:13">
      <c r="A325" s="10">
        <f t="shared" si="4"/>
        <v>323</v>
      </c>
      <c r="B325" s="229" t="s">
        <v>1659</v>
      </c>
      <c r="C325" s="229" t="s">
        <v>1663</v>
      </c>
      <c r="D325" s="227">
        <f>COUNTIF($C$3:C325,C325)</f>
        <v>2</v>
      </c>
      <c r="E325" s="227" t="str">
        <f>+Sulselrabar!C6</f>
        <v>Irva Murtafiah</v>
      </c>
      <c r="F325" s="227" t="str">
        <f>+Sulselrabar!F6</f>
        <v>AN KELAYAKAN INV KELIST</v>
      </c>
      <c r="G325" s="227">
        <f>+Sulselrabar!D6</f>
        <v>0</v>
      </c>
      <c r="H325" s="227" t="str">
        <f>+Sulselrabar!B6</f>
        <v>Kontributor 2</v>
      </c>
      <c r="I325" s="227" t="s">
        <v>1622</v>
      </c>
      <c r="J325" s="227" t="str">
        <f>+Sulselrabar!E6</f>
        <v>irva.murtafiah@pln.co.id</v>
      </c>
      <c r="M325" s="227">
        <f>COUNTIFS($C$3:C325,C325,$I$3:I325,I325)</f>
        <v>2</v>
      </c>
    </row>
    <row r="326" spans="1:13">
      <c r="A326" s="10">
        <f t="shared" si="4"/>
        <v>324</v>
      </c>
      <c r="B326" s="229" t="s">
        <v>1659</v>
      </c>
      <c r="C326" s="229" t="s">
        <v>1663</v>
      </c>
      <c r="D326" s="227">
        <f>COUNTIF($C$3:C326,C326)</f>
        <v>3</v>
      </c>
      <c r="E326" s="227" t="str">
        <f>+Sulselrabar!C7</f>
        <v>Kamaruddin Dilu</v>
      </c>
      <c r="F326" s="227" t="str">
        <f>+Sulselrabar!F7</f>
        <v>DM. Perencanaan Pengusahaan</v>
      </c>
      <c r="G326" s="227" t="str">
        <f>+Sulselrabar!D7</f>
        <v>7293012F</v>
      </c>
      <c r="H326" s="227" t="str">
        <f>+Sulselrabar!B7</f>
        <v>Reviewer 1</v>
      </c>
      <c r="I326" s="227" t="s">
        <v>1622</v>
      </c>
      <c r="J326" s="227" t="str">
        <f>+Sulselrabar!E7</f>
        <v>kamaruddin.dilu@pln.co.id</v>
      </c>
      <c r="M326" s="227">
        <f>COUNTIFS($C$3:C326,C326,$I$3:I326,I326)</f>
        <v>3</v>
      </c>
    </row>
    <row r="327" spans="1:13">
      <c r="A327" s="10">
        <f t="shared" ref="A327:A390" si="5">1+A326</f>
        <v>325</v>
      </c>
      <c r="B327" s="229" t="s">
        <v>1659</v>
      </c>
      <c r="C327" s="229" t="s">
        <v>1663</v>
      </c>
      <c r="D327" s="227">
        <f>COUNTIF($C$3:C327,C327)</f>
        <v>4</v>
      </c>
      <c r="E327" s="227" t="str">
        <f>+Sulselrabar!C8</f>
        <v>Basuki Sugiharto</v>
      </c>
      <c r="F327" s="227" t="str">
        <f>+Sulselrabar!F8</f>
        <v>Manajer Bidang Perencanaan</v>
      </c>
      <c r="G327" s="227" t="str">
        <f>+Sulselrabar!D8</f>
        <v>7094015D</v>
      </c>
      <c r="H327" s="227" t="str">
        <f>+Sulselrabar!B8</f>
        <v>Reviewer 2</v>
      </c>
      <c r="I327" s="227" t="s">
        <v>1622</v>
      </c>
      <c r="J327" s="227" t="str">
        <f>+Sulselrabar!E8</f>
        <v>basuki.sugiharto@pln.co.id</v>
      </c>
      <c r="M327" s="227">
        <f>COUNTIFS($C$3:C327,C327,$I$3:I327,I327)</f>
        <v>4</v>
      </c>
    </row>
    <row r="328" spans="1:13">
      <c r="A328" s="10">
        <f t="shared" si="5"/>
        <v>326</v>
      </c>
      <c r="B328" s="229" t="s">
        <v>1659</v>
      </c>
      <c r="C328" s="229" t="s">
        <v>1663</v>
      </c>
      <c r="D328" s="227">
        <f>COUNTIF($C$3:C328,C328)</f>
        <v>5</v>
      </c>
      <c r="E328" s="227" t="str">
        <f>+Sulselrabar!C12</f>
        <v>Rosmalawaty Sattuang</v>
      </c>
      <c r="F328" s="227" t="str">
        <f>+Sulselrabar!F12</f>
        <v>Staf Anggaran</v>
      </c>
      <c r="G328" s="227" t="str">
        <f>+Sulselrabar!D12</f>
        <v>86111173Z</v>
      </c>
      <c r="H328" s="227" t="str">
        <f>+Sulselrabar!B12</f>
        <v>Kontributor 1</v>
      </c>
      <c r="I328" s="227" t="s">
        <v>1623</v>
      </c>
      <c r="J328" s="227" t="str">
        <f>+Sulselrabar!E12</f>
        <v>ross_99@pln.co.id</v>
      </c>
      <c r="M328" s="227">
        <f>COUNTIFS($C$3:C328,C328,$I$3:I328,I328)</f>
        <v>1</v>
      </c>
    </row>
    <row r="329" spans="1:13">
      <c r="A329" s="10">
        <f t="shared" si="5"/>
        <v>327</v>
      </c>
      <c r="B329" s="229" t="s">
        <v>1659</v>
      </c>
      <c r="C329" s="229" t="s">
        <v>1663</v>
      </c>
      <c r="D329" s="227">
        <f>COUNTIF($C$3:C329,C329)</f>
        <v>6</v>
      </c>
      <c r="E329" s="227" t="str">
        <f>+Sulselrabar!C14</f>
        <v>Sakiruddin</v>
      </c>
      <c r="F329" s="227" t="str">
        <f>+Sulselrabar!F14</f>
        <v>DM. Anggaran</v>
      </c>
      <c r="G329" s="227" t="str">
        <f>+Sulselrabar!D14</f>
        <v>6588119F</v>
      </c>
      <c r="H329" s="227" t="str">
        <f>+Sulselrabar!B14</f>
        <v>Reviewer 1</v>
      </c>
      <c r="I329" s="227" t="s">
        <v>1623</v>
      </c>
      <c r="J329" s="227" t="str">
        <f>+Sulselrabar!E14</f>
        <v>sakiruddin119@pln.co.id</v>
      </c>
      <c r="M329" s="227">
        <f>COUNTIFS($C$3:C329,C329,$I$3:I329,I329)</f>
        <v>2</v>
      </c>
    </row>
    <row r="330" spans="1:13">
      <c r="A330" s="10">
        <f t="shared" si="5"/>
        <v>328</v>
      </c>
      <c r="B330" s="229" t="s">
        <v>1659</v>
      </c>
      <c r="C330" s="229" t="s">
        <v>1663</v>
      </c>
      <c r="D330" s="227">
        <f>COUNTIF($C$3:C330,C330)</f>
        <v>7</v>
      </c>
      <c r="E330" s="227" t="str">
        <f>+Sulselrabar!C15</f>
        <v>Indrajaya</v>
      </c>
      <c r="F330" s="227" t="str">
        <f>+Sulselrabar!F15</f>
        <v>Manajer Bidang Keuangan</v>
      </c>
      <c r="G330" s="227" t="str">
        <f>+Sulselrabar!D15</f>
        <v>6895006D</v>
      </c>
      <c r="H330" s="227" t="str">
        <f>+Sulselrabar!B15</f>
        <v>Reviewer 2</v>
      </c>
      <c r="I330" s="227" t="s">
        <v>1623</v>
      </c>
      <c r="J330" s="227" t="str">
        <f>+Sulselrabar!E15</f>
        <v>indrajaya2@pln.co.id</v>
      </c>
      <c r="M330" s="227">
        <f>COUNTIFS($C$3:C330,C330,$I$3:I330,I330)</f>
        <v>3</v>
      </c>
    </row>
    <row r="331" spans="1:13">
      <c r="A331" s="10">
        <f t="shared" si="5"/>
        <v>329</v>
      </c>
      <c r="B331" s="229" t="s">
        <v>1664</v>
      </c>
      <c r="C331" s="229" t="s">
        <v>1665</v>
      </c>
      <c r="D331" s="227">
        <f>COUNTIF($C$3:C331,C331)</f>
        <v>1</v>
      </c>
      <c r="E331" t="str">
        <f>+'UIP Maluku'!B3</f>
        <v>Angga Arya Pradana</v>
      </c>
      <c r="F331" t="str">
        <f>+'UIP Maluku'!E3</f>
        <v>Staff</v>
      </c>
      <c r="G331" s="227" t="str">
        <f>+'UIP Maluku'!C3</f>
        <v>8912091ZY</v>
      </c>
      <c r="H331" t="str">
        <f>+'UIP Maluku'!A3</f>
        <v>Kontributor 1</v>
      </c>
      <c r="I331" s="227" t="s">
        <v>1622</v>
      </c>
      <c r="J331" t="str">
        <f>+'UIP Maluku'!D3</f>
        <v>a.pradana@pln.co.id</v>
      </c>
      <c r="M331" s="227">
        <f>COUNTIFS($C$3:C331,C331,$I$3:I331,I331)</f>
        <v>1</v>
      </c>
    </row>
    <row r="332" spans="1:13">
      <c r="A332" s="10">
        <f t="shared" si="5"/>
        <v>330</v>
      </c>
      <c r="B332" s="229" t="s">
        <v>1664</v>
      </c>
      <c r="C332" s="229" t="s">
        <v>1665</v>
      </c>
      <c r="D332" s="227">
        <f>COUNTIF($C$3:C332,C332)</f>
        <v>2</v>
      </c>
      <c r="E332" s="227" t="str">
        <f>+'UIP Maluku'!B4</f>
        <v>Hilmah Marjan Basir</v>
      </c>
      <c r="F332" s="227" t="str">
        <f>+'UIP Maluku'!E4</f>
        <v>Staff</v>
      </c>
      <c r="G332" s="227" t="str">
        <f>+'UIP Maluku'!C4</f>
        <v>93161860ZY</v>
      </c>
      <c r="H332" s="227" t="str">
        <f>+'UIP Maluku'!A4</f>
        <v>Kontributor 2</v>
      </c>
      <c r="I332" s="227" t="s">
        <v>1622</v>
      </c>
      <c r="J332" s="227" t="str">
        <f>+'UIP Maluku'!D4</f>
        <v>hilmah.basir@pln.co.id</v>
      </c>
      <c r="M332" s="227">
        <f>COUNTIFS($C$3:C332,C332,$I$3:I332,I332)</f>
        <v>2</v>
      </c>
    </row>
    <row r="333" spans="1:13">
      <c r="A333" s="10">
        <f t="shared" si="5"/>
        <v>331</v>
      </c>
      <c r="B333" s="229" t="s">
        <v>1664</v>
      </c>
      <c r="C333" s="229" t="s">
        <v>1665</v>
      </c>
      <c r="D333" s="227">
        <f>COUNTIF($C$3:C333,C333)</f>
        <v>3</v>
      </c>
      <c r="E333" s="227">
        <f>+'UIP Maluku'!B5</f>
        <v>0</v>
      </c>
      <c r="F333" s="227" t="str">
        <f>+'UIP Maluku'!E5</f>
        <v>Deputi Manager</v>
      </c>
      <c r="G333" s="227">
        <f>+'UIP Maluku'!C5</f>
        <v>0</v>
      </c>
      <c r="H333" s="227" t="str">
        <f>+'UIP Maluku'!A5</f>
        <v>Reviewer 1</v>
      </c>
      <c r="I333" s="227" t="s">
        <v>1622</v>
      </c>
      <c r="J333" s="227">
        <f>+'UIP Maluku'!D5</f>
        <v>0</v>
      </c>
      <c r="M333" s="227">
        <f>COUNTIFS($C$3:C333,C333,$I$3:I333,I333)</f>
        <v>3</v>
      </c>
    </row>
    <row r="334" spans="1:13">
      <c r="A334" s="10">
        <f t="shared" si="5"/>
        <v>332</v>
      </c>
      <c r="B334" s="229" t="s">
        <v>1664</v>
      </c>
      <c r="C334" s="229" t="s">
        <v>1665</v>
      </c>
      <c r="D334" s="227">
        <f>COUNTIF($C$3:C334,C334)</f>
        <v>4</v>
      </c>
      <c r="E334" s="227" t="str">
        <f>+'UIP Maluku'!B6</f>
        <v>S. Bangun Purba</v>
      </c>
      <c r="F334" s="227" t="str">
        <f>+'UIP Maluku'!E6</f>
        <v>Manager Bidang</v>
      </c>
      <c r="G334" s="227" t="str">
        <f>+'UIP Maluku'!C6</f>
        <v>7194051G</v>
      </c>
      <c r="H334" s="227" t="str">
        <f>+'UIP Maluku'!A6</f>
        <v>Reviewer 2</v>
      </c>
      <c r="I334" s="227" t="s">
        <v>1622</v>
      </c>
      <c r="J334" s="227" t="str">
        <f>+'UIP Maluku'!D6</f>
        <v>sariah.bangun@pln.co.id</v>
      </c>
      <c r="M334" s="227">
        <f>COUNTIFS($C$3:C334,C334,$I$3:I334,I334)</f>
        <v>4</v>
      </c>
    </row>
    <row r="335" spans="1:13">
      <c r="A335" s="10">
        <f t="shared" si="5"/>
        <v>333</v>
      </c>
      <c r="B335" s="229" t="s">
        <v>1664</v>
      </c>
      <c r="C335" s="229" t="s">
        <v>1665</v>
      </c>
      <c r="D335" s="227">
        <f>COUNTIF($C$3:C335,C335)</f>
        <v>5</v>
      </c>
      <c r="E335" s="227" t="str">
        <f>+'UIP Maluku'!B10</f>
        <v>Faridh Muhammad</v>
      </c>
      <c r="F335" s="227" t="str">
        <f>+'UIP Maluku'!E10</f>
        <v>Staff</v>
      </c>
      <c r="G335" s="227" t="str">
        <f>+'UIP Maluku'!C10</f>
        <v>92163127ZY</v>
      </c>
      <c r="H335" s="227" t="str">
        <f>+'UIP Maluku'!A10</f>
        <v>Kontributor 1</v>
      </c>
      <c r="I335" s="227" t="s">
        <v>1623</v>
      </c>
      <c r="J335" s="227" t="str">
        <f>+'UIP Maluku'!D10</f>
        <v>faridh.muhammad1@pln.co.id</v>
      </c>
      <c r="M335" s="227">
        <f>COUNTIFS($C$3:C335,C335,$I$3:I335,I335)</f>
        <v>1</v>
      </c>
    </row>
    <row r="336" spans="1:13">
      <c r="A336" s="10">
        <f t="shared" si="5"/>
        <v>334</v>
      </c>
      <c r="B336" s="229" t="s">
        <v>1664</v>
      </c>
      <c r="C336" s="229" t="s">
        <v>1665</v>
      </c>
      <c r="D336" s="227">
        <f>COUNTIF($C$3:C336,C336)</f>
        <v>6</v>
      </c>
      <c r="E336" s="227" t="str">
        <f>+'UIP Maluku'!B11</f>
        <v>Sihar M. Tambunan</v>
      </c>
      <c r="F336" s="227" t="str">
        <f>+'UIP Maluku'!E11</f>
        <v>Deputi Manager</v>
      </c>
      <c r="G336" s="227" t="str">
        <f>+'UIP Maluku'!C11</f>
        <v>6994161J</v>
      </c>
      <c r="H336" s="227" t="str">
        <f>+'UIP Maluku'!A11</f>
        <v>Reviewer 1</v>
      </c>
      <c r="I336" s="227" t="s">
        <v>1623</v>
      </c>
      <c r="J336" s="227" t="str">
        <f>+'UIP Maluku'!D11</f>
        <v>tambunan.sihar@pln.co.id</v>
      </c>
      <c r="M336" s="227">
        <f>COUNTIFS($C$3:C336,C336,$I$3:I336,I336)</f>
        <v>2</v>
      </c>
    </row>
    <row r="337" spans="1:13">
      <c r="A337" s="10">
        <f t="shared" si="5"/>
        <v>335</v>
      </c>
      <c r="B337" s="229" t="s">
        <v>1664</v>
      </c>
      <c r="C337" s="229" t="s">
        <v>1665</v>
      </c>
      <c r="D337" s="227">
        <f>COUNTIF($C$3:C337,C337)</f>
        <v>7</v>
      </c>
      <c r="E337" s="227" t="str">
        <f>+'UIP Maluku'!B12</f>
        <v>Rudy Feisal Darwin</v>
      </c>
      <c r="F337" s="227" t="str">
        <f>+'UIP Maluku'!E12</f>
        <v>Manager Bidang</v>
      </c>
      <c r="G337" s="227" t="str">
        <f>+'UIP Maluku'!C12</f>
        <v>7105001Z</v>
      </c>
      <c r="H337" s="227" t="str">
        <f>+'UIP Maluku'!A12</f>
        <v>Reviewer 2</v>
      </c>
      <c r="I337" s="227" t="s">
        <v>1623</v>
      </c>
      <c r="J337" s="227" t="str">
        <f>+'UIP Maluku'!D12</f>
        <v>sariah.bangun@pln.co.id</v>
      </c>
      <c r="M337" s="227">
        <f>COUNTIFS($C$3:C337,C337,$I$3:I337,I337)</f>
        <v>3</v>
      </c>
    </row>
    <row r="338" spans="1:13">
      <c r="A338" s="10">
        <f t="shared" si="5"/>
        <v>336</v>
      </c>
      <c r="B338" s="229" t="s">
        <v>1664</v>
      </c>
      <c r="C338" s="229" t="s">
        <v>1666</v>
      </c>
      <c r="D338" s="227">
        <f>COUNTIF($C$3:C338,C338)</f>
        <v>1</v>
      </c>
      <c r="E338" t="str">
        <f>+'UIP Papua'!B3</f>
        <v>Try Bayu Sasongko</v>
      </c>
      <c r="F338" t="str">
        <f>+'UIP Papua'!E3</f>
        <v>Staff</v>
      </c>
      <c r="G338" s="227" t="str">
        <f>+'UIP Papua'!C3</f>
        <v>92163147ZY</v>
      </c>
      <c r="H338" t="str">
        <f>+'UIP Papua'!A3</f>
        <v>Kontributor 1</v>
      </c>
      <c r="I338" s="227" t="s">
        <v>1622</v>
      </c>
      <c r="J338" t="str">
        <f>+'UIP Papua'!D3</f>
        <v>try.bayu@pln.co.id</v>
      </c>
      <c r="M338" s="227">
        <f>COUNTIFS($C$3:C338,C338,$I$3:I338,I338)</f>
        <v>1</v>
      </c>
    </row>
    <row r="339" spans="1:13">
      <c r="A339" s="10">
        <f t="shared" si="5"/>
        <v>337</v>
      </c>
      <c r="B339" s="229" t="s">
        <v>1664</v>
      </c>
      <c r="C339" s="229" t="s">
        <v>1666</v>
      </c>
      <c r="D339" s="227">
        <f>COUNTIF($C$3:C339,C339)</f>
        <v>2</v>
      </c>
      <c r="E339" s="227" t="str">
        <f>+'UIP Papua'!B4</f>
        <v>Satrio Gelar Pamungkas</v>
      </c>
      <c r="F339" s="227" t="str">
        <f>+'UIP Papua'!E4</f>
        <v>Staff</v>
      </c>
      <c r="G339" s="227" t="str">
        <f>+'UIP Papua'!C4</f>
        <v>92163166ZY</v>
      </c>
      <c r="H339" s="227" t="str">
        <f>+'UIP Papua'!A4</f>
        <v>Kontributor 2</v>
      </c>
      <c r="I339" s="227" t="s">
        <v>1622</v>
      </c>
      <c r="J339" s="227" t="str">
        <f>+'UIP Papua'!D4</f>
        <v>satrio.gelar@pln.co.id</v>
      </c>
      <c r="M339" s="227">
        <f>COUNTIFS($C$3:C339,C339,$I$3:I339,I339)</f>
        <v>2</v>
      </c>
    </row>
    <row r="340" spans="1:13">
      <c r="A340" s="10">
        <f t="shared" si="5"/>
        <v>338</v>
      </c>
      <c r="B340" s="229" t="s">
        <v>1664</v>
      </c>
      <c r="C340" s="229" t="s">
        <v>1666</v>
      </c>
      <c r="D340" s="227">
        <f>COUNTIF($C$3:C340,C340)</f>
        <v>3</v>
      </c>
      <c r="E340" s="227" t="str">
        <f>+'UIP Papua'!B5</f>
        <v>Willy N. Siregar</v>
      </c>
      <c r="F340" s="227" t="str">
        <f>+'UIP Papua'!E5</f>
        <v>DM (Setara)</v>
      </c>
      <c r="G340" s="227" t="str">
        <f>+'UIP Papua'!C5</f>
        <v>7806014Z</v>
      </c>
      <c r="H340" s="227" t="str">
        <f>+'UIP Papua'!A5</f>
        <v>Reviewer 1</v>
      </c>
      <c r="I340" s="227" t="s">
        <v>1622</v>
      </c>
      <c r="J340" s="227" t="str">
        <f>+'UIP Papua'!D5</f>
        <v>willy.siregar@pln.co.id</v>
      </c>
      <c r="M340" s="227">
        <f>COUNTIFS($C$3:C340,C340,$I$3:I340,I340)</f>
        <v>3</v>
      </c>
    </row>
    <row r="341" spans="1:13">
      <c r="A341" s="10">
        <f t="shared" si="5"/>
        <v>339</v>
      </c>
      <c r="B341" s="229" t="s">
        <v>1664</v>
      </c>
      <c r="C341" s="229" t="s">
        <v>1666</v>
      </c>
      <c r="D341" s="227">
        <f>COUNTIF($C$3:C341,C341)</f>
        <v>4</v>
      </c>
      <c r="E341" s="227" t="str">
        <f>+'UIP Papua'!B6</f>
        <v>DELMON SIAHAAN</v>
      </c>
      <c r="F341" s="227" t="str">
        <f>+'UIP Papua'!E6</f>
        <v>Manajer (Setara)</v>
      </c>
      <c r="G341" s="227">
        <f>+'UIP Papua'!C6</f>
        <v>0</v>
      </c>
      <c r="H341" s="227" t="str">
        <f>+'UIP Papua'!A6</f>
        <v>Reviewer 2</v>
      </c>
      <c r="I341" s="227" t="s">
        <v>1622</v>
      </c>
      <c r="J341" s="227" t="str">
        <f>+'UIP Papua'!D6</f>
        <v>delmon.siahaan@pln.co.id</v>
      </c>
      <c r="M341" s="227">
        <f>COUNTIFS($C$3:C341,C341,$I$3:I341,I341)</f>
        <v>4</v>
      </c>
    </row>
    <row r="342" spans="1:13">
      <c r="A342" s="10">
        <f t="shared" si="5"/>
        <v>340</v>
      </c>
      <c r="B342" s="229" t="s">
        <v>1664</v>
      </c>
      <c r="C342" s="229" t="s">
        <v>1666</v>
      </c>
      <c r="D342" s="227">
        <f>COUNTIF($C$3:C342,C342)</f>
        <v>5</v>
      </c>
      <c r="E342" s="227" t="str">
        <f>+'UIP Papua'!B10</f>
        <v>Herman</v>
      </c>
      <c r="F342" s="227" t="str">
        <f>+'UIP Papua'!E10</f>
        <v>Staff</v>
      </c>
      <c r="G342" s="227" t="str">
        <f>+'UIP Papua'!C10</f>
        <v>8609797Z</v>
      </c>
      <c r="H342" s="227" t="str">
        <f>+'UIP Papua'!A10</f>
        <v>Kontributor 1</v>
      </c>
      <c r="I342" s="227" t="s">
        <v>1623</v>
      </c>
      <c r="J342" s="227" t="str">
        <f>+'UIP Papua'!D10</f>
        <v>HERMAN4@pln.co.id</v>
      </c>
      <c r="M342" s="227">
        <f>COUNTIFS($C$3:C342,C342,$I$3:I342,I342)</f>
        <v>1</v>
      </c>
    </row>
    <row r="343" spans="1:13">
      <c r="A343" s="10">
        <f t="shared" si="5"/>
        <v>341</v>
      </c>
      <c r="B343" s="229" t="s">
        <v>1664</v>
      </c>
      <c r="C343" s="229" t="s">
        <v>1666</v>
      </c>
      <c r="D343" s="227">
        <f>COUNTIF($C$3:C343,C343)</f>
        <v>6</v>
      </c>
      <c r="E343" s="227" t="str">
        <f>+'UIP Papua'!B13</f>
        <v>Sulistyo Suryo</v>
      </c>
      <c r="F343" s="227" t="str">
        <f>+MMU!E14</f>
        <v>DM Anggaran</v>
      </c>
      <c r="G343" s="227" t="str">
        <f>+'UIP Papua'!C13</f>
        <v>7806082Z</v>
      </c>
      <c r="H343" s="227" t="str">
        <f>+'UIP Papua'!A13</f>
        <v>Reviewer 1</v>
      </c>
      <c r="I343" s="227" t="s">
        <v>1623</v>
      </c>
      <c r="J343" s="227" t="str">
        <f>+'UIP Papua'!D13</f>
        <v>sulistyo.suryo@pln.co.id</v>
      </c>
      <c r="M343" s="227">
        <f>COUNTIFS($C$3:C343,C343,$I$3:I343,I343)</f>
        <v>2</v>
      </c>
    </row>
    <row r="344" spans="1:13">
      <c r="A344" s="10">
        <f t="shared" si="5"/>
        <v>342</v>
      </c>
      <c r="B344" s="229" t="s">
        <v>1664</v>
      </c>
      <c r="C344" s="229" t="s">
        <v>1666</v>
      </c>
      <c r="D344" s="227">
        <f>COUNTIF($C$3:C344,C344)</f>
        <v>7</v>
      </c>
      <c r="E344" s="227" t="str">
        <f>+'UIP Papua'!B14</f>
        <v>Haris Jhon Horas</v>
      </c>
      <c r="F344" s="227" t="str">
        <f>+MMU!E15</f>
        <v>Manajer Bid Keuangan</v>
      </c>
      <c r="G344" s="227" t="str">
        <f>+'UIP Papua'!C14</f>
        <v>6695122B</v>
      </c>
      <c r="H344" s="227" t="str">
        <f>+'UIP Papua'!A14</f>
        <v>Reviewer 2</v>
      </c>
      <c r="I344" s="227" t="s">
        <v>1623</v>
      </c>
      <c r="J344" s="227" t="str">
        <f>+'UIP Papua'!D14</f>
        <v>haris.john@pln.co.id</v>
      </c>
      <c r="M344" s="227">
        <f>COUNTIFS($C$3:C344,C344,$I$3:I344,I344)</f>
        <v>3</v>
      </c>
    </row>
    <row r="345" spans="1:13">
      <c r="A345" s="10">
        <f t="shared" si="5"/>
        <v>343</v>
      </c>
      <c r="B345" s="229" t="s">
        <v>1664</v>
      </c>
      <c r="C345" s="229" t="s">
        <v>1667</v>
      </c>
      <c r="D345" s="227">
        <f>COUNTIF($C$3:C345,C345)</f>
        <v>1</v>
      </c>
      <c r="E345" t="str">
        <f>+MMU!B4</f>
        <v>Marjoko Eka Putra</v>
      </c>
      <c r="F345" t="str">
        <f>+MMU!E4</f>
        <v>JA Pelaporan Manajemen</v>
      </c>
      <c r="G345" s="227" t="str">
        <f>+MMU!C4</f>
        <v>9012755ZY</v>
      </c>
      <c r="H345" t="str">
        <f>+MMU!A4</f>
        <v>Kontributor 1</v>
      </c>
      <c r="I345" s="227" t="s">
        <v>1622</v>
      </c>
      <c r="J345" t="str">
        <f>+MMU!D4</f>
        <v>marjoko.ep@pln.co.id</v>
      </c>
      <c r="M345" s="227">
        <f>COUNTIFS($C$3:C345,C345,$I$3:I345,I345)</f>
        <v>1</v>
      </c>
    </row>
    <row r="346" spans="1:13">
      <c r="A346" s="10">
        <f t="shared" si="5"/>
        <v>344</v>
      </c>
      <c r="B346" s="229" t="s">
        <v>1664</v>
      </c>
      <c r="C346" s="229" t="s">
        <v>1667</v>
      </c>
      <c r="D346" s="227">
        <f>COUNTIF($C$3:C346,C346)</f>
        <v>2</v>
      </c>
      <c r="E346" s="227" t="str">
        <f>+MMU!B5</f>
        <v>Sutan Perkasa Alam Sitorus</v>
      </c>
      <c r="F346" s="227" t="str">
        <f>+MMU!E5</f>
        <v>AE Sistem Kelistrikan</v>
      </c>
      <c r="G346" s="227" t="str">
        <f>+MMU!C5</f>
        <v>8815653ZY</v>
      </c>
      <c r="H346" s="227" t="str">
        <f>+MMU!A5</f>
        <v>Kontributor 2</v>
      </c>
      <c r="I346" s="227" t="s">
        <v>1622</v>
      </c>
      <c r="J346" s="227" t="str">
        <f>+MMU!D5</f>
        <v>sutan.sitorus@pln.co.id</v>
      </c>
      <c r="M346" s="227">
        <f>COUNTIFS($C$3:C346,C346,$I$3:I346,I346)</f>
        <v>2</v>
      </c>
    </row>
    <row r="347" spans="1:13">
      <c r="A347" s="10">
        <f t="shared" si="5"/>
        <v>345</v>
      </c>
      <c r="B347" s="229" t="s">
        <v>1664</v>
      </c>
      <c r="C347" s="229" t="s">
        <v>1667</v>
      </c>
      <c r="D347" s="227">
        <f>COUNTIF($C$3:C347,C347)</f>
        <v>3</v>
      </c>
      <c r="E347" s="227" t="str">
        <f>+MMU!B6</f>
        <v>Erwinton Naibaho</v>
      </c>
      <c r="F347" s="227" t="str">
        <f>+MMU!E6</f>
        <v>PLT DM Renus</v>
      </c>
      <c r="G347" s="227" t="str">
        <f>+MMU!C6</f>
        <v>7602007A</v>
      </c>
      <c r="H347" s="227" t="str">
        <f>+MMU!A6</f>
        <v>Reviewer 1</v>
      </c>
      <c r="I347" s="227" t="s">
        <v>1622</v>
      </c>
      <c r="J347" s="227" t="str">
        <f>+MMU!D6</f>
        <v>naibaho.erwinton@pln.co.id</v>
      </c>
      <c r="M347" s="227">
        <f>COUNTIFS($C$3:C347,C347,$I$3:I347,I347)</f>
        <v>3</v>
      </c>
    </row>
    <row r="348" spans="1:13">
      <c r="A348" s="10">
        <f t="shared" si="5"/>
        <v>346</v>
      </c>
      <c r="B348" s="229" t="s">
        <v>1664</v>
      </c>
      <c r="C348" s="229" t="s">
        <v>1667</v>
      </c>
      <c r="D348" s="227">
        <f>COUNTIF($C$3:C348,C348)</f>
        <v>4</v>
      </c>
      <c r="E348" s="227" t="str">
        <f>+MMU!B7</f>
        <v>Heri Wibowo</v>
      </c>
      <c r="F348" s="227" t="str">
        <f>+MMU!E7</f>
        <v>Manajer Bid Perencanaan</v>
      </c>
      <c r="G348" s="227" t="str">
        <f>+MMU!C7</f>
        <v>6893175Z</v>
      </c>
      <c r="H348" s="227" t="str">
        <f>+MMU!A7</f>
        <v>Reviewer 2</v>
      </c>
      <c r="I348" s="227" t="s">
        <v>1622</v>
      </c>
      <c r="J348" s="227" t="str">
        <f>+MMU!D7</f>
        <v>wibowo@pln.co.id</v>
      </c>
      <c r="M348" s="227">
        <f>COUNTIFS($C$3:C348,C348,$I$3:I348,I348)</f>
        <v>4</v>
      </c>
    </row>
    <row r="349" spans="1:13">
      <c r="A349" s="10">
        <f t="shared" si="5"/>
        <v>347</v>
      </c>
      <c r="B349" s="229" t="s">
        <v>1664</v>
      </c>
      <c r="C349" s="229" t="s">
        <v>1667</v>
      </c>
      <c r="D349" s="227">
        <f>COUNTIF($C$3:C349,C349)</f>
        <v>5</v>
      </c>
      <c r="E349" s="227" t="str">
        <f>+MMU!B13</f>
        <v>Hafidz Kamaludin Syah</v>
      </c>
      <c r="F349" s="227" t="str">
        <f>+MMU!E13</f>
        <v>AA Anggaran Investasi</v>
      </c>
      <c r="G349" s="227" t="str">
        <f>+MMU!C13</f>
        <v>93171994ZY</v>
      </c>
      <c r="H349" s="227" t="str">
        <f>+MMU!A13</f>
        <v>Kontributor 1</v>
      </c>
      <c r="I349" s="227" t="s">
        <v>1623</v>
      </c>
      <c r="J349" s="227" t="str">
        <f>+MMU!D13</f>
        <v>syah.hafid@pln.co.id</v>
      </c>
      <c r="M349" s="227">
        <f>COUNTIFS($C$3:C349,C349,$I$3:I349,I349)</f>
        <v>1</v>
      </c>
    </row>
    <row r="350" spans="1:13">
      <c r="A350" s="10">
        <f t="shared" si="5"/>
        <v>348</v>
      </c>
      <c r="B350" s="229" t="s">
        <v>1664</v>
      </c>
      <c r="C350" s="229" t="s">
        <v>1667</v>
      </c>
      <c r="D350" s="227">
        <f>COUNTIF($C$3:C350,C350)</f>
        <v>6</v>
      </c>
      <c r="E350" s="227" t="str">
        <f>+MMU!B14</f>
        <v>Abdillah Zakaria</v>
      </c>
      <c r="F350" s="227" t="str">
        <f>+MMU!E14</f>
        <v>DM Anggaran</v>
      </c>
      <c r="G350" s="227" t="str">
        <f>+MMU!C14</f>
        <v>7906123Z</v>
      </c>
      <c r="H350" s="227" t="str">
        <f>+MMU!A14</f>
        <v>Reviewer 1</v>
      </c>
      <c r="I350" s="227" t="s">
        <v>1623</v>
      </c>
      <c r="J350" s="227" t="str">
        <f>+MMU!D14</f>
        <v>zakaria.abdillah@pln.co.id</v>
      </c>
      <c r="M350" s="227">
        <f>COUNTIFS($C$3:C350,C350,$I$3:I350,I350)</f>
        <v>2</v>
      </c>
    </row>
    <row r="351" spans="1:13">
      <c r="A351" s="10">
        <f t="shared" si="5"/>
        <v>349</v>
      </c>
      <c r="B351" s="229" t="s">
        <v>1664</v>
      </c>
      <c r="C351" s="229" t="s">
        <v>1667</v>
      </c>
      <c r="D351" s="227">
        <f>COUNTIF($C$3:C351,C351)</f>
        <v>7</v>
      </c>
      <c r="E351" s="227" t="str">
        <f>+MMU!B15</f>
        <v>Abdillah Nurahwan</v>
      </c>
      <c r="F351" s="227" t="str">
        <f>+MMU!E15</f>
        <v>Manajer Bid Keuangan</v>
      </c>
      <c r="G351" s="227" t="str">
        <f>+MMU!C15</f>
        <v>6894086A</v>
      </c>
      <c r="H351" s="227" t="str">
        <f>+MMU!A15</f>
        <v>Reviewer 2</v>
      </c>
      <c r="I351" s="227" t="s">
        <v>1623</v>
      </c>
      <c r="J351" s="227" t="str">
        <f>+MMU!D15</f>
        <v>abdillah.nurahwan@pln.co.id</v>
      </c>
      <c r="M351" s="227">
        <f>COUNTIFS($C$3:C351,C351,$I$3:I351,I351)</f>
        <v>3</v>
      </c>
    </row>
    <row r="352" spans="1:13">
      <c r="A352" s="10">
        <f t="shared" si="5"/>
        <v>350</v>
      </c>
      <c r="B352" s="229" t="s">
        <v>1664</v>
      </c>
      <c r="C352" s="229" t="s">
        <v>1668</v>
      </c>
      <c r="D352" s="227">
        <f>COUNTIF($C$3:C352,C352)</f>
        <v>1</v>
      </c>
      <c r="E352" t="str">
        <f>+WP2B!B4</f>
        <v>Rakhmat Anshary Iskandar</v>
      </c>
      <c r="F352" t="str">
        <f>+WP2B!E4</f>
        <v>AS Proyeksi Keuangan</v>
      </c>
      <c r="G352" s="227" t="str">
        <f>+WP2B!C4</f>
        <v>92161815ZY</v>
      </c>
      <c r="H352" t="str">
        <f>+WP2B!A4</f>
        <v>Kontributor 1</v>
      </c>
      <c r="I352" s="227" t="s">
        <v>1622</v>
      </c>
      <c r="J352" t="str">
        <f>+WP2B!D4</f>
        <v>rakhmat.iskandar@pln.co.id</v>
      </c>
      <c r="M352" s="227">
        <f>COUNTIFS($C$3:C352,C352,$I$3:I352,I352)</f>
        <v>1</v>
      </c>
    </row>
    <row r="353" spans="1:13">
      <c r="A353" s="10">
        <f t="shared" si="5"/>
        <v>351</v>
      </c>
      <c r="B353" s="229" t="s">
        <v>1664</v>
      </c>
      <c r="C353" s="229" t="s">
        <v>1668</v>
      </c>
      <c r="D353" s="227">
        <f>COUNTIF($C$3:C353,C353)</f>
        <v>2</v>
      </c>
      <c r="E353" s="227" t="str">
        <f>+WP2B!B5</f>
        <v>Sunan</v>
      </c>
      <c r="F353" s="227" t="str">
        <f>+WP2B!E5</f>
        <v>AS Proyeksi Keuangan</v>
      </c>
      <c r="G353" s="227" t="str">
        <f>+WP2B!C5</f>
        <v>9417245ZY</v>
      </c>
      <c r="H353" s="227" t="str">
        <f>+WP2B!A5</f>
        <v>Kontributor 2</v>
      </c>
      <c r="I353" s="227" t="s">
        <v>1622</v>
      </c>
      <c r="J353" s="227" t="str">
        <f>+WP2B!D5</f>
        <v>sunan.papua@pln.co.id</v>
      </c>
      <c r="M353" s="227">
        <f>COUNTIFS($C$3:C353,C353,$I$3:I353,I353)</f>
        <v>2</v>
      </c>
    </row>
    <row r="354" spans="1:13">
      <c r="A354" s="10">
        <f t="shared" si="5"/>
        <v>352</v>
      </c>
      <c r="B354" s="229" t="s">
        <v>1664</v>
      </c>
      <c r="C354" s="229" t="s">
        <v>1668</v>
      </c>
      <c r="D354" s="227">
        <f>COUNTIF($C$3:C354,C354)</f>
        <v>3</v>
      </c>
      <c r="E354" s="227" t="str">
        <f>+WP2B!B6</f>
        <v>Sholikin</v>
      </c>
      <c r="F354" s="227" t="str">
        <f>+WP2B!E6</f>
        <v>DM Perencanaan Perusahaan</v>
      </c>
      <c r="G354" s="227" t="str">
        <f>+WP2B!C6</f>
        <v>6183013D</v>
      </c>
      <c r="H354" s="227" t="str">
        <f>+WP2B!A6</f>
        <v>Reviewer 1</v>
      </c>
      <c r="I354" s="227" t="s">
        <v>1622</v>
      </c>
      <c r="J354" s="227" t="str">
        <f>+WP2B!D6</f>
        <v>sholikin@pln.co.id</v>
      </c>
      <c r="M354" s="227">
        <f>COUNTIFS($C$3:C354,C354,$I$3:I354,I354)</f>
        <v>3</v>
      </c>
    </row>
    <row r="355" spans="1:13">
      <c r="A355" s="10">
        <f t="shared" si="5"/>
        <v>353</v>
      </c>
      <c r="B355" s="229" t="s">
        <v>1664</v>
      </c>
      <c r="C355" s="229" t="s">
        <v>1668</v>
      </c>
      <c r="D355" s="227">
        <f>COUNTIF($C$3:C355,C355)</f>
        <v>4</v>
      </c>
      <c r="E355" s="227" t="str">
        <f>+WP2B!B7</f>
        <v>Supardi Limbong</v>
      </c>
      <c r="F355" s="227" t="str">
        <f>+WP2B!E7</f>
        <v>Manajer Perencanaan</v>
      </c>
      <c r="G355" s="227" t="str">
        <f>+WP2B!C7</f>
        <v>6793117Z</v>
      </c>
      <c r="H355" s="227" t="str">
        <f>+WP2B!A7</f>
        <v>Reviewer 2</v>
      </c>
      <c r="I355" s="227" t="s">
        <v>1622</v>
      </c>
      <c r="J355" s="227" t="str">
        <f>+WP2B!D7</f>
        <v>supardi.limbong@pln.co.id</v>
      </c>
      <c r="M355" s="227">
        <f>COUNTIFS($C$3:C355,C355,$I$3:I355,I355)</f>
        <v>4</v>
      </c>
    </row>
    <row r="356" spans="1:13">
      <c r="A356" s="10">
        <f t="shared" si="5"/>
        <v>354</v>
      </c>
      <c r="B356" s="229" t="s">
        <v>1664</v>
      </c>
      <c r="C356" s="229" t="s">
        <v>1668</v>
      </c>
      <c r="D356" s="227">
        <f>COUNTIF($C$3:C356,C356)</f>
        <v>5</v>
      </c>
      <c r="E356" s="227" t="str">
        <f>+WP2B!B13</f>
        <v xml:space="preserve">Feril Ferdian </v>
      </c>
      <c r="F356" s="227" t="str">
        <f>+WP2B!E13</f>
        <v>AS Anggaran Operasi</v>
      </c>
      <c r="G356" s="227" t="str">
        <f>+WP2B!C13</f>
        <v>90161123ZY</v>
      </c>
      <c r="H356" s="227" t="str">
        <f>+WP2B!A13</f>
        <v>Kontributor 1</v>
      </c>
      <c r="I356" s="227" t="s">
        <v>1623</v>
      </c>
      <c r="J356" s="227" t="str">
        <f>+WP2B!D13</f>
        <v>feril.ferdian@pln.co.id</v>
      </c>
      <c r="M356" s="227">
        <f>COUNTIFS($C$3:C356,C356,$I$3:I356,I356)</f>
        <v>1</v>
      </c>
    </row>
    <row r="357" spans="1:13">
      <c r="A357" s="10">
        <f t="shared" si="5"/>
        <v>355</v>
      </c>
      <c r="B357" s="229" t="s">
        <v>1664</v>
      </c>
      <c r="C357" s="229" t="s">
        <v>1668</v>
      </c>
      <c r="D357" s="227">
        <f>COUNTIF($C$3:C357,C357)</f>
        <v>6</v>
      </c>
      <c r="E357" s="227" t="str">
        <f>+WP2B!B14</f>
        <v>Antonius Uyuto</v>
      </c>
      <c r="F357" s="227" t="str">
        <f>+WP2B!E14</f>
        <v>DM Anggaran</v>
      </c>
      <c r="G357" s="227">
        <f>+WP2B!C14</f>
        <v>0</v>
      </c>
      <c r="H357" s="227" t="str">
        <f>+WP2B!A14</f>
        <v>Reviewer 1</v>
      </c>
      <c r="I357" s="227" t="s">
        <v>1623</v>
      </c>
      <c r="J357" s="227" t="str">
        <f>+WP2B!D14</f>
        <v>antonius.uyuto@pln.co.id</v>
      </c>
      <c r="M357" s="227">
        <f>COUNTIFS($C$3:C357,C357,$I$3:I357,I357)</f>
        <v>2</v>
      </c>
    </row>
    <row r="358" spans="1:13">
      <c r="A358" s="10">
        <f t="shared" si="5"/>
        <v>356</v>
      </c>
      <c r="B358" s="229" t="s">
        <v>1664</v>
      </c>
      <c r="C358" s="229" t="s">
        <v>1668</v>
      </c>
      <c r="D358" s="227">
        <f>COUNTIF($C$3:C358,C358)</f>
        <v>7</v>
      </c>
      <c r="E358" s="227" t="str">
        <f>+WP2B!B15</f>
        <v>Herry Ristiawan</v>
      </c>
      <c r="F358" s="227" t="str">
        <f>+WP2B!E15</f>
        <v>Manajer Keuangan</v>
      </c>
      <c r="G358" s="227" t="str">
        <f>+WP2B!C15</f>
        <v>7091055L</v>
      </c>
      <c r="H358" s="227" t="str">
        <f>+WP2B!A15</f>
        <v>Reviewer 2</v>
      </c>
      <c r="I358" s="227" t="s">
        <v>1623</v>
      </c>
      <c r="J358" s="227" t="str">
        <f>+WP2B!D15</f>
        <v>herry.ristiawan@pln.co.id</v>
      </c>
      <c r="M358" s="227">
        <f>COUNTIFS($C$3:C358,C358,$I$3:I358,I358)</f>
        <v>3</v>
      </c>
    </row>
    <row r="359" spans="1:13">
      <c r="A359" s="10">
        <f t="shared" si="5"/>
        <v>357</v>
      </c>
      <c r="B359" s="229" t="s">
        <v>1669</v>
      </c>
      <c r="C359" s="229" t="s">
        <v>1670</v>
      </c>
      <c r="D359" s="227">
        <f>COUNTIF($C$3:C359,C359)</f>
        <v>1</v>
      </c>
      <c r="E359" t="str">
        <f>+Pusdiklat!B3</f>
        <v>Dawang Wahyuda</v>
      </c>
      <c r="F359" t="str">
        <f>+Pusdiklat!E3</f>
        <v>JA Perencanaan dan Evaluasi Kinerja</v>
      </c>
      <c r="G359" s="227" t="str">
        <f>+Pusdiklat!C3</f>
        <v>9114277Z</v>
      </c>
      <c r="H359" t="str">
        <f>+Pusdiklat!A3</f>
        <v>Kontributor 1</v>
      </c>
      <c r="I359" s="227" t="s">
        <v>1622</v>
      </c>
      <c r="J359" t="str">
        <f>+Pusdiklat!D3</f>
        <v>dawang.wahyuda@pln.co.id</v>
      </c>
      <c r="M359" s="227">
        <f>COUNTIFS($C$3:C359,C359,$I$3:I359,I359)</f>
        <v>1</v>
      </c>
    </row>
    <row r="360" spans="1:13">
      <c r="A360" s="10">
        <f t="shared" si="5"/>
        <v>358</v>
      </c>
      <c r="B360" s="229" t="s">
        <v>1669</v>
      </c>
      <c r="C360" s="229" t="s">
        <v>1670</v>
      </c>
      <c r="D360" s="227">
        <f>COUNTIF($C$3:C360,C360)</f>
        <v>2</v>
      </c>
      <c r="E360" s="227" t="str">
        <f>+Pusdiklat!B4</f>
        <v>Ratna Putri Mindasa</v>
      </c>
      <c r="F360" s="227" t="str">
        <f>+Pusdiklat!E4</f>
        <v>AA Perencanaan dan Evaluasi Pembelajaran Korporat</v>
      </c>
      <c r="G360" s="227" t="str">
        <f>+Pusdiklat!C4</f>
        <v>8611110Z</v>
      </c>
      <c r="H360" s="227" t="str">
        <f>+Pusdiklat!A4</f>
        <v>Kontributor 2</v>
      </c>
      <c r="I360" s="227" t="s">
        <v>1622</v>
      </c>
      <c r="J360" s="227" t="str">
        <f>+Pusdiklat!D4</f>
        <v>ratna.putri@pln.co.id</v>
      </c>
      <c r="M360" s="227">
        <f>COUNTIFS($C$3:C360,C360,$I$3:I360,I360)</f>
        <v>2</v>
      </c>
    </row>
    <row r="361" spans="1:13">
      <c r="A361" s="10">
        <f t="shared" si="5"/>
        <v>359</v>
      </c>
      <c r="B361" s="229" t="s">
        <v>1669</v>
      </c>
      <c r="C361" s="229" t="s">
        <v>1670</v>
      </c>
      <c r="D361" s="227">
        <f>COUNTIF($C$3:C361,C361)</f>
        <v>3</v>
      </c>
      <c r="E361" s="227" t="str">
        <f>+Pusdiklat!B5</f>
        <v>Arief Yuntanu</v>
      </c>
      <c r="F361" s="227" t="str">
        <f>+Pusdiklat!E5</f>
        <v>DM Perencanaan dan Evaluasi Pembelajaran Korporat</v>
      </c>
      <c r="G361" s="227" t="str">
        <f>+Pusdiklat!C5</f>
        <v>7395018P</v>
      </c>
      <c r="H361" s="227" t="str">
        <f>+Pusdiklat!A5</f>
        <v>Reviewer 1</v>
      </c>
      <c r="I361" s="227" t="s">
        <v>1622</v>
      </c>
      <c r="J361" s="227" t="str">
        <f>+Pusdiklat!D5</f>
        <v>arief.yuntanu@pln.co.id</v>
      </c>
      <c r="M361" s="227">
        <f>COUNTIFS($C$3:C361,C361,$I$3:I361,I361)</f>
        <v>3</v>
      </c>
    </row>
    <row r="362" spans="1:13">
      <c r="A362" s="10">
        <f t="shared" si="5"/>
        <v>360</v>
      </c>
      <c r="B362" s="229" t="s">
        <v>1669</v>
      </c>
      <c r="C362" s="229" t="s">
        <v>1670</v>
      </c>
      <c r="D362" s="227">
        <f>COUNTIF($C$3:C362,C362)</f>
        <v>4</v>
      </c>
      <c r="E362" s="227" t="str">
        <f>+Pusdiklat!B6</f>
        <v>Pionar H Sibarani</v>
      </c>
      <c r="F362" s="227" t="str">
        <f>+Pusdiklat!E6</f>
        <v>Manajer Perencanaan dan Teknologi Informasi</v>
      </c>
      <c r="G362" s="227" t="str">
        <f>+Pusdiklat!C6</f>
        <v>6895031Z</v>
      </c>
      <c r="H362" s="227" t="str">
        <f>+Pusdiklat!A6</f>
        <v>Reviewer 2</v>
      </c>
      <c r="I362" s="227" t="s">
        <v>1622</v>
      </c>
      <c r="J362" s="227" t="str">
        <f>+Pusdiklat!D6</f>
        <v>pionar.sibarani@pln.co.id</v>
      </c>
      <c r="M362" s="227">
        <f>COUNTIFS($C$3:C362,C362,$I$3:I362,I362)</f>
        <v>4</v>
      </c>
    </row>
    <row r="363" spans="1:13">
      <c r="A363" s="10">
        <f t="shared" si="5"/>
        <v>361</v>
      </c>
      <c r="B363" s="229" t="s">
        <v>1669</v>
      </c>
      <c r="C363" s="229" t="s">
        <v>1670</v>
      </c>
      <c r="D363" s="227">
        <f>COUNTIF($C$3:C363,C363)</f>
        <v>5</v>
      </c>
      <c r="E363" s="227" t="str">
        <f>+Pusdiklat!B10</f>
        <v>Gabriel Liony</v>
      </c>
      <c r="F363" s="227" t="str">
        <f>+Pusdiklat!E10</f>
        <v>AA Anggaran</v>
      </c>
      <c r="G363" s="227" t="str">
        <f>+Pusdiklat!C10</f>
        <v>93163376ZY</v>
      </c>
      <c r="H363" s="227" t="str">
        <f>+Pusdiklat!A10</f>
        <v>Kontributor 1</v>
      </c>
      <c r="I363" s="227" t="s">
        <v>1623</v>
      </c>
      <c r="J363" s="227" t="str">
        <f>+Pusdiklat!D10</f>
        <v>gabriel.liony@pln.co.id</v>
      </c>
      <c r="M363" s="227">
        <f>COUNTIFS($C$3:C363,C363,$I$3:I363,I363)</f>
        <v>1</v>
      </c>
    </row>
    <row r="364" spans="1:13">
      <c r="A364" s="10">
        <f t="shared" si="5"/>
        <v>362</v>
      </c>
      <c r="B364" s="229" t="s">
        <v>1669</v>
      </c>
      <c r="C364" s="229" t="s">
        <v>1670</v>
      </c>
      <c r="D364" s="227">
        <f>COUNTIF($C$3:C364,C364)</f>
        <v>6</v>
      </c>
      <c r="E364" s="227" t="str">
        <f>+Pusdiklat!B12</f>
        <v>Aries Setiabudi</v>
      </c>
      <c r="F364" s="227" t="str">
        <f>+Pusdiklat!E12</f>
        <v>DM Anggaran dan Keuangan</v>
      </c>
      <c r="G364" s="227" t="str">
        <f>+Pusdiklat!C12</f>
        <v>6383167J</v>
      </c>
      <c r="H364" s="227" t="str">
        <f>+Pusdiklat!A12</f>
        <v>Reviewer 1</v>
      </c>
      <c r="I364" s="227" t="s">
        <v>1623</v>
      </c>
      <c r="J364" s="227" t="str">
        <f>+Pusdiklat!D12</f>
        <v>aries.setiabudi@pln.co.id</v>
      </c>
      <c r="M364" s="227">
        <f>COUNTIFS($C$3:C364,C364,$I$3:I364,I364)</f>
        <v>2</v>
      </c>
    </row>
    <row r="365" spans="1:13">
      <c r="A365" s="10">
        <f t="shared" si="5"/>
        <v>363</v>
      </c>
      <c r="B365" s="229" t="s">
        <v>1669</v>
      </c>
      <c r="C365" s="229" t="s">
        <v>1670</v>
      </c>
      <c r="D365" s="227">
        <f>COUNTIF($C$3:C365,C365)</f>
        <v>7</v>
      </c>
      <c r="E365" s="227" t="str">
        <f>+Pusdiklat!B13</f>
        <v>AHMAD FIRMAN</v>
      </c>
      <c r="F365" s="227" t="str">
        <f>+Pusdiklat!E13</f>
        <v>Manajer Keuangan, SDm dan Administrasi</v>
      </c>
      <c r="G365" s="227">
        <f>+Pusdiklat!C13</f>
        <v>0</v>
      </c>
      <c r="H365" s="227" t="str">
        <f>+Pusdiklat!A13</f>
        <v>Reviewer 2</v>
      </c>
      <c r="I365" s="227" t="s">
        <v>1623</v>
      </c>
      <c r="J365" s="227" t="str">
        <f>+Pusdiklat!D13</f>
        <v>ahmad.firman@pln.co.id</v>
      </c>
      <c r="M365" s="227">
        <f>COUNTIFS($C$3:C365,C365,$I$3:I365,I365)</f>
        <v>3</v>
      </c>
    </row>
    <row r="366" spans="1:13">
      <c r="A366" s="10">
        <f t="shared" si="5"/>
        <v>364</v>
      </c>
      <c r="B366" s="229" t="s">
        <v>1669</v>
      </c>
      <c r="C366" s="229" t="s">
        <v>1671</v>
      </c>
      <c r="D366" s="227">
        <f>COUNTIF($C$3:C366,C366)</f>
        <v>1</v>
      </c>
      <c r="E366" t="str">
        <f>+Pusertif!B3</f>
        <v>Widya Yunita</v>
      </c>
      <c r="F366" t="str">
        <f>+Pusertif!E3</f>
        <v>Staf</v>
      </c>
      <c r="G366" s="227" t="str">
        <f>+Pusertif!C3</f>
        <v>9115163ZY</v>
      </c>
      <c r="H366" t="str">
        <f>+Pusertif!A3</f>
        <v>Kontributor 1</v>
      </c>
      <c r="I366" s="227" t="s">
        <v>1622</v>
      </c>
      <c r="J366" t="str">
        <f>+Pusertif!D3</f>
        <v>widya.yunita@pln.co.id</v>
      </c>
      <c r="M366" s="227">
        <f>COUNTIFS($C$3:C366,C366,$I$3:I366,I366)</f>
        <v>1</v>
      </c>
    </row>
    <row r="367" spans="1:13">
      <c r="A367" s="10">
        <f t="shared" si="5"/>
        <v>365</v>
      </c>
      <c r="B367" s="229" t="s">
        <v>1669</v>
      </c>
      <c r="C367" s="229" t="s">
        <v>1671</v>
      </c>
      <c r="D367" s="227">
        <f>COUNTIF($C$3:C367,C367)</f>
        <v>2</v>
      </c>
      <c r="E367" s="227" t="str">
        <f>+Pusertif!B4</f>
        <v>Ivan Kurniadi</v>
      </c>
      <c r="F367" s="227" t="str">
        <f>+Pusertif!E4</f>
        <v>SPV</v>
      </c>
      <c r="G367" s="227" t="str">
        <f>+Pusertif!C4</f>
        <v>8208091Z</v>
      </c>
      <c r="H367" s="227" t="str">
        <f>+Pusertif!A4</f>
        <v>Kontributor 2</v>
      </c>
      <c r="I367" s="227" t="s">
        <v>1622</v>
      </c>
      <c r="J367" s="227" t="str">
        <f>+Pusertif!D4</f>
        <v>ivan.kurniadi@pln.co.id</v>
      </c>
      <c r="M367" s="227">
        <f>COUNTIFS($C$3:C367,C367,$I$3:I367,I367)</f>
        <v>2</v>
      </c>
    </row>
    <row r="368" spans="1:13">
      <c r="A368" s="10">
        <f t="shared" si="5"/>
        <v>366</v>
      </c>
      <c r="B368" s="229" t="s">
        <v>1669</v>
      </c>
      <c r="C368" s="229" t="s">
        <v>1671</v>
      </c>
      <c r="D368" s="227">
        <f>COUNTIF($C$3:C368,C368)</f>
        <v>3</v>
      </c>
      <c r="E368" s="227" t="str">
        <f>+Pusertif!B5</f>
        <v>Moh Sarno</v>
      </c>
      <c r="F368" s="227" t="str">
        <f>+Pusertif!E5</f>
        <v>DM (Setara)</v>
      </c>
      <c r="G368" s="227" t="str">
        <f>+Pusertif!C5</f>
        <v>7095012H</v>
      </c>
      <c r="H368" s="227" t="str">
        <f>+Pusertif!A5</f>
        <v>Reviewer 1</v>
      </c>
      <c r="I368" s="227" t="s">
        <v>1622</v>
      </c>
      <c r="J368" s="227" t="str">
        <f>+Pusertif!D5</f>
        <v>moh.sarno@pln.co.id</v>
      </c>
      <c r="M368" s="227">
        <f>COUNTIFS($C$3:C368,C368,$I$3:I368,I368)</f>
        <v>3</v>
      </c>
    </row>
    <row r="369" spans="1:13">
      <c r="A369" s="10">
        <f t="shared" si="5"/>
        <v>367</v>
      </c>
      <c r="B369" s="229" t="s">
        <v>1669</v>
      </c>
      <c r="C369" s="229" t="s">
        <v>1671</v>
      </c>
      <c r="D369" s="227">
        <f>COUNTIF($C$3:C369,C369)</f>
        <v>4</v>
      </c>
      <c r="E369" s="227" t="str">
        <f>+Pusertif!B6</f>
        <v>Jhony Edy N.</v>
      </c>
      <c r="F369" s="227" t="str">
        <f>+Pusertif!E6</f>
        <v>Manajer (Setara)</v>
      </c>
      <c r="G369" s="227" t="str">
        <f>+Pusertif!C6</f>
        <v>6994011ZD</v>
      </c>
      <c r="H369" s="227" t="str">
        <f>+Pusertif!A6</f>
        <v>Reviewer 2</v>
      </c>
      <c r="I369" s="227" t="s">
        <v>1622</v>
      </c>
      <c r="J369" s="227" t="str">
        <f>+Pusertif!D6</f>
        <v>jhony.nainggolan@yahoo.com</v>
      </c>
      <c r="M369" s="227">
        <f>COUNTIFS($C$3:C369,C369,$I$3:I369,I369)</f>
        <v>4</v>
      </c>
    </row>
    <row r="370" spans="1:13">
      <c r="A370" s="10">
        <f t="shared" si="5"/>
        <v>368</v>
      </c>
      <c r="B370" s="229" t="s">
        <v>1669</v>
      </c>
      <c r="C370" s="229" t="s">
        <v>1671</v>
      </c>
      <c r="D370" s="227">
        <f>COUNTIF($C$3:C370,C370)</f>
        <v>5</v>
      </c>
      <c r="E370" s="227" t="str">
        <f>+Pusertif!B10</f>
        <v>Nurrisa Hardiani</v>
      </c>
      <c r="F370" s="227" t="str">
        <f>+Pusertif!E10</f>
        <v>SPV</v>
      </c>
      <c r="G370" s="227" t="str">
        <f>+Pusertif!C10</f>
        <v>8508208Z</v>
      </c>
      <c r="H370" s="227" t="str">
        <f>+Pusertif!A10</f>
        <v>Kontributor 1</v>
      </c>
      <c r="I370" s="227" t="s">
        <v>1623</v>
      </c>
      <c r="J370" s="227" t="str">
        <f>+Pusertif!D10</f>
        <v>n.risa@pln.co.id</v>
      </c>
      <c r="M370" s="227">
        <f>COUNTIFS($C$3:C370,C370,$I$3:I370,I370)</f>
        <v>1</v>
      </c>
    </row>
    <row r="371" spans="1:13">
      <c r="A371" s="10">
        <f t="shared" si="5"/>
        <v>369</v>
      </c>
      <c r="B371" s="229" t="s">
        <v>1669</v>
      </c>
      <c r="C371" s="229" t="s">
        <v>1671</v>
      </c>
      <c r="D371" s="227">
        <f>COUNTIF($C$3:C371,C371)</f>
        <v>6</v>
      </c>
      <c r="E371" s="227" t="str">
        <f>+Pusertif!B11</f>
        <v>Yoon Tri Arta</v>
      </c>
      <c r="F371" s="227" t="str">
        <f>+Pusertif!E11</f>
        <v>DM (Setara)</v>
      </c>
      <c r="G371" s="227" t="str">
        <f>+Pusertif!C11</f>
        <v>8308137Z</v>
      </c>
      <c r="H371" s="227" t="str">
        <f>+Pusertif!A11</f>
        <v>Reviewer 1</v>
      </c>
      <c r="I371" s="227" t="s">
        <v>1623</v>
      </c>
      <c r="J371" s="227" t="str">
        <f>+Pusertif!D11</f>
        <v>yoon.arta@pln.co.id</v>
      </c>
      <c r="M371" s="227">
        <f>COUNTIFS($C$3:C371,C371,$I$3:I371,I371)</f>
        <v>2</v>
      </c>
    </row>
    <row r="372" spans="1:13">
      <c r="A372" s="10">
        <f t="shared" si="5"/>
        <v>370</v>
      </c>
      <c r="B372" s="229" t="s">
        <v>1669</v>
      </c>
      <c r="C372" s="229" t="s">
        <v>1671</v>
      </c>
      <c r="D372" s="227">
        <f>COUNTIF($C$3:C372,C372)</f>
        <v>7</v>
      </c>
      <c r="E372" s="227" t="str">
        <f>+Pusertif!B12</f>
        <v>Agustri Suardi</v>
      </c>
      <c r="F372" s="227" t="str">
        <f>+Pusertif!E12</f>
        <v>Manajer (Setara)</v>
      </c>
      <c r="G372" s="227" t="str">
        <f>+Pusertif!C12</f>
        <v>7095025Z</v>
      </c>
      <c r="H372" s="227" t="str">
        <f>+Pusertif!A12</f>
        <v>Reviewer 2</v>
      </c>
      <c r="I372" s="227" t="s">
        <v>1623</v>
      </c>
      <c r="J372" s="227" t="str">
        <f>+Pusertif!D12</f>
        <v>agustri2@pln.co.id</v>
      </c>
      <c r="M372" s="227">
        <f>COUNTIFS($C$3:C372,C372,$I$3:I372,I372)</f>
        <v>3</v>
      </c>
    </row>
    <row r="373" spans="1:13">
      <c r="A373" s="10">
        <f t="shared" si="5"/>
        <v>371</v>
      </c>
      <c r="B373" s="229" t="s">
        <v>1669</v>
      </c>
      <c r="C373" s="229" t="s">
        <v>1672</v>
      </c>
      <c r="D373" s="227">
        <f>COUNTIF($C$3:C373,C373)</f>
        <v>1</v>
      </c>
      <c r="E373" t="str">
        <f>+Puslitbang!B4</f>
        <v>Hafez Awempi</v>
      </c>
      <c r="F373" t="str">
        <f>+Puslitbang!E4</f>
        <v>Staff Keuangan</v>
      </c>
      <c r="G373" s="227" t="str">
        <f>+Puslitbang!C4</f>
        <v>92163130ZY</v>
      </c>
      <c r="H373" t="str">
        <f>+Puslitbang!A4</f>
        <v>Kontributor 1</v>
      </c>
      <c r="I373" s="227" t="s">
        <v>1622</v>
      </c>
      <c r="J373" t="str">
        <f>+Puslitbang!D4</f>
        <v>hafez.azmi@pln.co.id</v>
      </c>
      <c r="M373" s="227">
        <f>COUNTIFS($C$3:C373,C373,$I$3:I373,I373)</f>
        <v>1</v>
      </c>
    </row>
    <row r="374" spans="1:13">
      <c r="A374" s="10">
        <f t="shared" si="5"/>
        <v>372</v>
      </c>
      <c r="B374" s="229" t="s">
        <v>1669</v>
      </c>
      <c r="C374" s="229" t="s">
        <v>1672</v>
      </c>
      <c r="D374" s="227">
        <f>COUNTIF($C$3:C374,C374)</f>
        <v>2</v>
      </c>
      <c r="E374" s="227" t="str">
        <f>+Puslitbang!B5</f>
        <v>Wiratno Bagus Suryono</v>
      </c>
      <c r="F374" s="227" t="str">
        <f>+Puslitbang!E5</f>
        <v>Staff Keuangan</v>
      </c>
      <c r="G374" s="227" t="str">
        <f>+Puslitbang!C5</f>
        <v>8612593ZY</v>
      </c>
      <c r="H374" s="227" t="str">
        <f>+Puslitbang!A5</f>
        <v>Kontributor 2</v>
      </c>
      <c r="I374" s="227" t="s">
        <v>1622</v>
      </c>
      <c r="J374" s="227" t="str">
        <f>+Puslitbang!D5</f>
        <v>wiratno.bagus@pln.co.id</v>
      </c>
      <c r="M374" s="227">
        <f>COUNTIFS($C$3:C374,C374,$I$3:I374,I374)</f>
        <v>2</v>
      </c>
    </row>
    <row r="375" spans="1:13">
      <c r="A375" s="10">
        <f t="shared" si="5"/>
        <v>373</v>
      </c>
      <c r="B375" s="229" t="s">
        <v>1669</v>
      </c>
      <c r="C375" s="229" t="s">
        <v>1672</v>
      </c>
      <c r="D375" s="227">
        <f>COUNTIF($C$3:C375,C375)</f>
        <v>3</v>
      </c>
      <c r="E375" s="227" t="str">
        <f>+Puslitbang!B6</f>
        <v>Yurika Kuartarini</v>
      </c>
      <c r="F375" s="227" t="str">
        <f>+Puslitbang!E6</f>
        <v>DM Keuangan Dan Akutansi</v>
      </c>
      <c r="G375" s="227" t="str">
        <f>+Puslitbang!C6</f>
        <v>7906089Z</v>
      </c>
      <c r="H375" s="227" t="str">
        <f>+Puslitbang!A6</f>
        <v>Reviewer 1</v>
      </c>
      <c r="I375" s="227" t="s">
        <v>1622</v>
      </c>
      <c r="J375" s="227" t="str">
        <f>+Puslitbang!D6</f>
        <v>yurika.kuartarini@pln.co.id</v>
      </c>
      <c r="M375" s="227">
        <f>COUNTIFS($C$3:C375,C375,$I$3:I375,I375)</f>
        <v>3</v>
      </c>
    </row>
    <row r="376" spans="1:13">
      <c r="A376" s="10">
        <f t="shared" si="5"/>
        <v>374</v>
      </c>
      <c r="B376" s="229" t="s">
        <v>1669</v>
      </c>
      <c r="C376" s="229" t="s">
        <v>1672</v>
      </c>
      <c r="D376" s="227">
        <f>COUNTIF($C$3:C376,C376)</f>
        <v>4</v>
      </c>
      <c r="E376" s="227" t="str">
        <f>+Puslitbang!B7</f>
        <v>Nurindah</v>
      </c>
      <c r="F376" s="227" t="str">
        <f>+Puslitbang!E7</f>
        <v>MBKSA</v>
      </c>
      <c r="G376" s="227" t="str">
        <f>+Puslitbang!C7</f>
        <v>7095009L</v>
      </c>
      <c r="H376" s="227" t="str">
        <f>+Puslitbang!A7</f>
        <v>Reviewer 2</v>
      </c>
      <c r="I376" s="227" t="s">
        <v>1622</v>
      </c>
      <c r="J376" s="227" t="str">
        <f>+Puslitbang!D7</f>
        <v>nurindah@pln.co.id</v>
      </c>
      <c r="M376" s="227">
        <f>COUNTIFS($C$3:C376,C376,$I$3:I376,I376)</f>
        <v>4</v>
      </c>
    </row>
    <row r="377" spans="1:13">
      <c r="A377" s="10">
        <f t="shared" si="5"/>
        <v>375</v>
      </c>
      <c r="B377" s="229" t="s">
        <v>1669</v>
      </c>
      <c r="C377" s="229" t="s">
        <v>1672</v>
      </c>
      <c r="D377" s="227">
        <f>COUNTIF($C$3:C377,C377)</f>
        <v>5</v>
      </c>
      <c r="E377" s="227" t="str">
        <f>+Puslitbang!B13</f>
        <v>Wiratno Bagus Suryono</v>
      </c>
      <c r="F377" s="227" t="str">
        <f>+Puslitbang!E13</f>
        <v>Staff Keuangan</v>
      </c>
      <c r="G377" s="227" t="str">
        <f>+Puslitbang!C13</f>
        <v>8612593ZY</v>
      </c>
      <c r="H377" s="227" t="str">
        <f>+Puslitbang!A13</f>
        <v>Kontributor 1</v>
      </c>
      <c r="I377" s="227" t="s">
        <v>1623</v>
      </c>
      <c r="J377" s="227" t="str">
        <f>+Puslitbang!D13</f>
        <v>wiratno.bagus@pln.co.id</v>
      </c>
      <c r="M377" s="227">
        <f>COUNTIFS($C$3:C377,C377,$I$3:I377,I377)</f>
        <v>1</v>
      </c>
    </row>
    <row r="378" spans="1:13">
      <c r="A378" s="10">
        <f t="shared" si="5"/>
        <v>376</v>
      </c>
      <c r="B378" s="229" t="s">
        <v>1669</v>
      </c>
      <c r="C378" s="229" t="s">
        <v>1672</v>
      </c>
      <c r="D378" s="227">
        <f>COUNTIF($C$3:C378,C378)</f>
        <v>6</v>
      </c>
      <c r="E378" s="227" t="str">
        <f>+Puslitbang!B14</f>
        <v>Yurika Kuartarini</v>
      </c>
      <c r="F378" s="227" t="str">
        <f>+Puslitbang!E14</f>
        <v>DM Keuangan Dan Akutansi</v>
      </c>
      <c r="G378" s="227" t="str">
        <f>+Puslitbang!C14</f>
        <v>7906089Z</v>
      </c>
      <c r="H378" s="227" t="str">
        <f>+Puslitbang!A14</f>
        <v>Reviewer 1</v>
      </c>
      <c r="I378" s="227" t="s">
        <v>1623</v>
      </c>
      <c r="J378" s="227" t="str">
        <f>+Puslitbang!D14</f>
        <v>yurika.kuartarini@pln.co.id</v>
      </c>
      <c r="M378" s="227">
        <f>COUNTIFS($C$3:C378,C378,$I$3:I378,I378)</f>
        <v>2</v>
      </c>
    </row>
    <row r="379" spans="1:13">
      <c r="A379" s="10">
        <f t="shared" si="5"/>
        <v>377</v>
      </c>
      <c r="B379" s="229" t="s">
        <v>1669</v>
      </c>
      <c r="C379" s="229" t="s">
        <v>1672</v>
      </c>
      <c r="D379" s="227">
        <f>COUNTIF($C$3:C379,C379)</f>
        <v>7</v>
      </c>
      <c r="E379" s="227" t="str">
        <f>+Puslitbang!B15</f>
        <v>Nurindah</v>
      </c>
      <c r="F379" s="227" t="str">
        <f>+Puslitbang!E15</f>
        <v>MBKSA</v>
      </c>
      <c r="G379" s="227" t="str">
        <f>+Puslitbang!C15</f>
        <v>7095009L</v>
      </c>
      <c r="H379" s="227" t="str">
        <f>+Puslitbang!A15</f>
        <v>Reviewer 2</v>
      </c>
      <c r="I379" s="227" t="s">
        <v>1623</v>
      </c>
      <c r="J379" s="227" t="str">
        <f>+Puslitbang!D15</f>
        <v>nurindah@pln.co.id</v>
      </c>
      <c r="M379" s="227">
        <f>COUNTIFS($C$3:C379,C379,$I$3:I379,I379)</f>
        <v>3</v>
      </c>
    </row>
    <row r="380" spans="1:13">
      <c r="A380" s="10">
        <f t="shared" si="5"/>
        <v>378</v>
      </c>
      <c r="B380" s="229" t="s">
        <v>1669</v>
      </c>
      <c r="C380" s="229" t="s">
        <v>1673</v>
      </c>
      <c r="D380" s="227">
        <f>COUNTIF($C$3:C380,C380)</f>
        <v>1</v>
      </c>
      <c r="E380" t="str">
        <f>+Pusenlis!B3</f>
        <v>Fhery Gunawan</v>
      </c>
      <c r="F380" t="str">
        <f>+Pusenlis!E3</f>
        <v>Staf</v>
      </c>
      <c r="G380" s="227" t="str">
        <f>+Pusenlis!C3</f>
        <v>8308163Z</v>
      </c>
      <c r="H380" t="str">
        <f>+Pusenlis!A3</f>
        <v>Kontributor 1</v>
      </c>
      <c r="I380" s="227" t="s">
        <v>1622</v>
      </c>
      <c r="J380" t="str">
        <f>+Pusenlis!D3</f>
        <v>fhery.gunawan@pln.co.id
pekerjaanfhery@gmail.com</v>
      </c>
      <c r="M380" s="227">
        <f>COUNTIFS($C$3:C380,C380,$I$3:I380,I380)</f>
        <v>1</v>
      </c>
    </row>
    <row r="381" spans="1:13">
      <c r="A381" s="10">
        <f t="shared" si="5"/>
        <v>379</v>
      </c>
      <c r="B381" s="229" t="s">
        <v>1669</v>
      </c>
      <c r="C381" s="229" t="s">
        <v>1673</v>
      </c>
      <c r="D381" s="227">
        <f>COUNTIF($C$3:C381,C381)</f>
        <v>2</v>
      </c>
      <c r="E381" s="227" t="str">
        <f>+Pusenlis!B4</f>
        <v>Lusiana Noerlia</v>
      </c>
      <c r="F381" s="227" t="str">
        <f>+Pusenlis!E4</f>
        <v>Staf</v>
      </c>
      <c r="G381" s="227" t="str">
        <f>+Pusenlis!C4</f>
        <v>8308334Z</v>
      </c>
      <c r="H381" s="227" t="str">
        <f>+Pusenlis!A4</f>
        <v>Kontributor 2</v>
      </c>
      <c r="I381" s="227" t="s">
        <v>1622</v>
      </c>
      <c r="J381" s="227" t="str">
        <f>+Pusenlis!D4</f>
        <v>lusiana.noerlia@pln.co.id</v>
      </c>
      <c r="M381" s="227">
        <f>COUNTIFS($C$3:C381,C381,$I$3:I381,I381)</f>
        <v>2</v>
      </c>
    </row>
    <row r="382" spans="1:13">
      <c r="A382" s="10">
        <f t="shared" si="5"/>
        <v>380</v>
      </c>
      <c r="B382" s="229" t="s">
        <v>1669</v>
      </c>
      <c r="C382" s="229" t="s">
        <v>1673</v>
      </c>
      <c r="D382" s="227">
        <f>COUNTIF($C$3:C382,C382)</f>
        <v>3</v>
      </c>
      <c r="E382" s="227" t="str">
        <f>+Pusenlis!B5</f>
        <v>Estiana Widiarti</v>
      </c>
      <c r="F382" s="227" t="str">
        <f>+Pusenlis!E5</f>
        <v>DM (Setara)</v>
      </c>
      <c r="G382" s="227" t="str">
        <f>+Pusenlis!C5</f>
        <v>6790281Z</v>
      </c>
      <c r="H382" s="227" t="str">
        <f>+Pusenlis!A5</f>
        <v>Reviewer 1</v>
      </c>
      <c r="I382" s="227" t="s">
        <v>1622</v>
      </c>
      <c r="J382" s="227" t="str">
        <f>+Pusenlis!D5</f>
        <v>estiana.widiarti@pln.co.id</v>
      </c>
      <c r="M382" s="227">
        <f>COUNTIFS($C$3:C382,C382,$I$3:I382,I382)</f>
        <v>3</v>
      </c>
    </row>
    <row r="383" spans="1:13">
      <c r="A383" s="10">
        <f t="shared" si="5"/>
        <v>381</v>
      </c>
      <c r="B383" s="229" t="s">
        <v>1669</v>
      </c>
      <c r="C383" s="229" t="s">
        <v>1673</v>
      </c>
      <c r="D383" s="227">
        <f>COUNTIF($C$3:C383,C383)</f>
        <v>4</v>
      </c>
      <c r="E383" s="227" t="str">
        <f>+Pusenlis!B6</f>
        <v>Nyimas Rosdiana</v>
      </c>
      <c r="F383" s="227" t="str">
        <f>+Pusenlis!E6</f>
        <v>Manajer (Setara)</v>
      </c>
      <c r="G383" s="227" t="str">
        <f>+Pusenlis!C6</f>
        <v>6492036Z</v>
      </c>
      <c r="H383" s="227" t="str">
        <f>+Pusenlis!A6</f>
        <v>Reviewer 2</v>
      </c>
      <c r="I383" s="227" t="s">
        <v>1622</v>
      </c>
      <c r="J383" s="227" t="str">
        <f>+Pusenlis!D6</f>
        <v>n.rosdiana@pln.co.id</v>
      </c>
      <c r="M383" s="227">
        <f>COUNTIFS($C$3:C383,C383,$I$3:I383,I383)</f>
        <v>4</v>
      </c>
    </row>
    <row r="384" spans="1:13">
      <c r="A384" s="10">
        <f t="shared" si="5"/>
        <v>382</v>
      </c>
      <c r="B384" s="229" t="s">
        <v>1669</v>
      </c>
      <c r="C384" s="229" t="s">
        <v>1673</v>
      </c>
      <c r="D384" s="227">
        <f>COUNTIF($C$3:C384,C384)</f>
        <v>5</v>
      </c>
      <c r="E384" s="227" t="str">
        <f>+Pusenlis!B10</f>
        <v>Fhery Gunawan</v>
      </c>
      <c r="F384" s="227" t="str">
        <f>+Pusenlis!E10</f>
        <v>Staf</v>
      </c>
      <c r="G384" s="227" t="str">
        <f>+Pusenlis!C10</f>
        <v>8308163Z</v>
      </c>
      <c r="H384" s="227" t="str">
        <f>+Pusenlis!A10</f>
        <v>Kontributor 1</v>
      </c>
      <c r="I384" s="227" t="s">
        <v>1623</v>
      </c>
      <c r="J384" s="227" t="str">
        <f>+Pusenlis!D10</f>
        <v>fhery.gunawan@pln.co.id
pekerjaanfhery@gmail.com</v>
      </c>
      <c r="M384" s="227">
        <f>COUNTIFS($C$3:C384,C384,$I$3:I384,I384)</f>
        <v>1</v>
      </c>
    </row>
    <row r="385" spans="1:13">
      <c r="A385" s="10">
        <f t="shared" si="5"/>
        <v>383</v>
      </c>
      <c r="B385" s="229" t="s">
        <v>1669</v>
      </c>
      <c r="C385" s="229" t="s">
        <v>1673</v>
      </c>
      <c r="D385" s="227">
        <f>COUNTIF($C$3:C385,C385)</f>
        <v>6</v>
      </c>
      <c r="E385" s="227" t="str">
        <f>+Pusenlis!B11</f>
        <v>Estiana Widiarti</v>
      </c>
      <c r="F385" s="227" t="str">
        <f>+Pusenlis!E11</f>
        <v>DM (Setara)</v>
      </c>
      <c r="G385" s="227" t="str">
        <f>+Pusenlis!C11</f>
        <v>6790281Z</v>
      </c>
      <c r="H385" s="227" t="str">
        <f>+Pusenlis!A11</f>
        <v>Reviewer 1</v>
      </c>
      <c r="I385" s="227" t="s">
        <v>1623</v>
      </c>
      <c r="J385" s="227" t="str">
        <f>+Pusenlis!D11</f>
        <v>estiana.widiarti@pln.co.id</v>
      </c>
      <c r="M385" s="227">
        <f>COUNTIFS($C$3:C385,C385,$I$3:I385,I385)</f>
        <v>2</v>
      </c>
    </row>
    <row r="386" spans="1:13">
      <c r="A386" s="10">
        <f t="shared" si="5"/>
        <v>384</v>
      </c>
      <c r="B386" s="229" t="s">
        <v>1669</v>
      </c>
      <c r="C386" s="229" t="s">
        <v>1673</v>
      </c>
      <c r="D386" s="227">
        <f>COUNTIF($C$3:C386,C386)</f>
        <v>7</v>
      </c>
      <c r="E386" s="227" t="str">
        <f>+Pusenlis!B12</f>
        <v>Nyimas Rosdiana</v>
      </c>
      <c r="F386" s="227" t="str">
        <f>+Pusenlis!E12</f>
        <v>Manajer (Setara)</v>
      </c>
      <c r="G386" s="227" t="str">
        <f>+Pusenlis!C12</f>
        <v>6492036Z</v>
      </c>
      <c r="H386" s="227" t="str">
        <f>+Pusenlis!A12</f>
        <v>Reviewer 2</v>
      </c>
      <c r="I386" s="227" t="s">
        <v>1623</v>
      </c>
      <c r="J386" s="227" t="str">
        <f>+Pusenlis!D12</f>
        <v>n.rosdiana@pln.co.id</v>
      </c>
      <c r="M386" s="227">
        <f>COUNTIFS($C$3:C386,C386,$I$3:I386,I386)</f>
        <v>3</v>
      </c>
    </row>
    <row r="387" spans="1:13">
      <c r="A387" s="10">
        <f t="shared" si="5"/>
        <v>385</v>
      </c>
      <c r="B387" s="229" t="s">
        <v>1669</v>
      </c>
      <c r="C387" s="229" t="s">
        <v>1674</v>
      </c>
      <c r="D387" s="227">
        <f>COUNTIF($C$3:C387,C387)</f>
        <v>1</v>
      </c>
      <c r="E387" t="str">
        <f>+Pusharlis!B3</f>
        <v>Luky Prionika</v>
      </c>
      <c r="F387" t="str">
        <f>+Pusharlis!E3</f>
        <v>Assistant Analyst Perencanaan Pengusahaan</v>
      </c>
      <c r="G387" s="227" t="str">
        <f>+Pusharlis!C3</f>
        <v>8509604Z</v>
      </c>
      <c r="H387" t="str">
        <f>+Pusharlis!A3</f>
        <v>Kontributor 1</v>
      </c>
      <c r="I387" s="227" t="s">
        <v>1622</v>
      </c>
      <c r="J387" t="str">
        <f>+Pusharlis!D3</f>
        <v>lukyp@pln.co.id</v>
      </c>
      <c r="M387" s="227">
        <f>COUNTIFS($C$3:C387,C387,$I$3:I387,I387)</f>
        <v>1</v>
      </c>
    </row>
    <row r="388" spans="1:13">
      <c r="A388" s="10">
        <f t="shared" si="5"/>
        <v>386</v>
      </c>
      <c r="B388" s="229" t="s">
        <v>1669</v>
      </c>
      <c r="C388" s="229" t="s">
        <v>1674</v>
      </c>
      <c r="D388" s="227">
        <f>COUNTIF($C$3:C388,C388)</f>
        <v>2</v>
      </c>
      <c r="E388" s="227" t="str">
        <f>+Pusharlis!B4</f>
        <v>Imas Yuni N.</v>
      </c>
      <c r="F388" s="227" t="str">
        <f>+Pusharlis!E4</f>
        <v>Junior Enginer Teknologi Informasi</v>
      </c>
      <c r="G388" s="227" t="str">
        <f>+Pusharlis!C4</f>
        <v>8609046L</v>
      </c>
      <c r="H388" s="227" t="str">
        <f>+Pusharlis!A4</f>
        <v>Kontributor 2</v>
      </c>
      <c r="I388" s="227" t="s">
        <v>1622</v>
      </c>
      <c r="J388" s="227" t="str">
        <f>+Pusharlis!D4</f>
        <v>imas.yuni@pln.co.id</v>
      </c>
      <c r="M388" s="227">
        <f>COUNTIFS($C$3:C388,C388,$I$3:I388,I388)</f>
        <v>2</v>
      </c>
    </row>
    <row r="389" spans="1:13">
      <c r="A389" s="10">
        <f t="shared" si="5"/>
        <v>387</v>
      </c>
      <c r="B389" s="229" t="s">
        <v>1669</v>
      </c>
      <c r="C389" s="229" t="s">
        <v>1674</v>
      </c>
      <c r="D389" s="227">
        <f>COUNTIF($C$3:C389,C389)</f>
        <v>3</v>
      </c>
      <c r="E389" s="227" t="str">
        <f>+Pusharlis!B5</f>
        <v>Raden Karyana</v>
      </c>
      <c r="F389" s="227" t="str">
        <f>+Pusharlis!E5</f>
        <v>Deputy Manajer Perencanaan Pengusahaan</v>
      </c>
      <c r="G389" s="227" t="str">
        <f>+Pusharlis!C5</f>
        <v>7095017E</v>
      </c>
      <c r="H389" s="227" t="str">
        <f>+Pusharlis!A5</f>
        <v>Reviewer 1</v>
      </c>
      <c r="I389" s="227" t="s">
        <v>1622</v>
      </c>
      <c r="J389" s="227" t="str">
        <f>+Pusharlis!D5</f>
        <v>raden.karyana@pln.co.id</v>
      </c>
      <c r="M389" s="227">
        <f>COUNTIFS($C$3:C389,C389,$I$3:I389,I389)</f>
        <v>3</v>
      </c>
    </row>
    <row r="390" spans="1:13">
      <c r="A390" s="10">
        <f t="shared" si="5"/>
        <v>388</v>
      </c>
      <c r="B390" s="229" t="s">
        <v>1669</v>
      </c>
      <c r="C390" s="229" t="s">
        <v>1674</v>
      </c>
      <c r="D390" s="227">
        <f>COUNTIF($C$3:C390,C390)</f>
        <v>4</v>
      </c>
      <c r="E390" s="227" t="str">
        <f>+Pusharlis!B6</f>
        <v>Mohamad Ghazali</v>
      </c>
      <c r="F390" s="227" t="str">
        <f>+Pusharlis!E6</f>
        <v>PLT Manajer Perencanaan</v>
      </c>
      <c r="G390" s="227" t="str">
        <f>+Pusharlis!C6</f>
        <v>6893193Z</v>
      </c>
      <c r="H390" s="227" t="str">
        <f>+Pusharlis!A6</f>
        <v>Reviewer 2</v>
      </c>
      <c r="I390" s="227" t="s">
        <v>1622</v>
      </c>
      <c r="J390" s="227" t="str">
        <f>+Pusharlis!D6</f>
        <v>m.ghazali@pln.co.id</v>
      </c>
      <c r="M390" s="227">
        <f>COUNTIFS($C$3:C390,C390,$I$3:I390,I390)</f>
        <v>4</v>
      </c>
    </row>
    <row r="391" spans="1:13">
      <c r="A391" s="10">
        <f t="shared" ref="A391:A454" si="6">1+A390</f>
        <v>389</v>
      </c>
      <c r="B391" s="229" t="s">
        <v>1669</v>
      </c>
      <c r="C391" s="229" t="s">
        <v>1674</v>
      </c>
      <c r="D391" s="227">
        <f>COUNTIF($C$3:C391,C391)</f>
        <v>5</v>
      </c>
      <c r="E391" s="227" t="str">
        <f>+Pusharlis!B11</f>
        <v>Fernandez Joseph Nainggolan</v>
      </c>
      <c r="F391" s="227" t="str">
        <f>+Pusharlis!E11</f>
        <v>Assistant Analyst Anggaran dan Pengendalian</v>
      </c>
      <c r="G391" s="227" t="str">
        <f>+Pusharlis!C11</f>
        <v>8208088Z</v>
      </c>
      <c r="H391" s="227" t="str">
        <f>+Pusharlis!A11</f>
        <v>Kontributor 1</v>
      </c>
      <c r="I391" s="227" t="s">
        <v>1623</v>
      </c>
      <c r="J391" s="227" t="str">
        <f>+Pusharlis!D11</f>
        <v>fernandez.joseph@pln.co.id</v>
      </c>
      <c r="M391" s="227">
        <f>COUNTIFS($C$3:C391,C391,$I$3:I391,I391)</f>
        <v>1</v>
      </c>
    </row>
    <row r="392" spans="1:13">
      <c r="A392" s="10">
        <f t="shared" si="6"/>
        <v>390</v>
      </c>
      <c r="B392" s="229" t="s">
        <v>1669</v>
      </c>
      <c r="C392" s="229" t="s">
        <v>1674</v>
      </c>
      <c r="D392" s="227">
        <f>COUNTIF($C$3:C392,C392)</f>
        <v>6</v>
      </c>
      <c r="E392" s="227" t="str">
        <f>+Pusharlis!B12</f>
        <v>Anan Husnan</v>
      </c>
      <c r="F392" s="227" t="str">
        <f>+Pusharlis!E12</f>
        <v>PLT Deputy Manajer Keuangan</v>
      </c>
      <c r="G392" s="227" t="str">
        <f>+Pusharlis!C12</f>
        <v>7095027T</v>
      </c>
      <c r="H392" s="227" t="str">
        <f>+Pusharlis!A12</f>
        <v>Reviewer 1</v>
      </c>
      <c r="I392" s="227" t="s">
        <v>1623</v>
      </c>
      <c r="J392" s="227" t="str">
        <f>+Pusharlis!D12</f>
        <v>anan.husnan@pln.co.id</v>
      </c>
      <c r="M392" s="227">
        <f>COUNTIFS($C$3:C392,C392,$I$3:I392,I392)</f>
        <v>2</v>
      </c>
    </row>
    <row r="393" spans="1:13">
      <c r="A393" s="10">
        <f t="shared" si="6"/>
        <v>391</v>
      </c>
      <c r="B393" s="229" t="s">
        <v>1669</v>
      </c>
      <c r="C393" s="229" t="s">
        <v>1674</v>
      </c>
      <c r="D393" s="227">
        <f>COUNTIF($C$3:C393,C393)</f>
        <v>7</v>
      </c>
      <c r="E393" s="227" t="str">
        <f>+Pusharlis!B13</f>
        <v>Muslim</v>
      </c>
      <c r="F393" s="227" t="str">
        <f>+Pusharlis!E13</f>
        <v>Manajer Keuangan, SDM dan Administrasi</v>
      </c>
      <c r="G393" s="227" t="str">
        <f>+Pusharlis!C13</f>
        <v>6994062C</v>
      </c>
      <c r="H393" s="227" t="str">
        <f>+Pusharlis!A13</f>
        <v>Reviewer 2</v>
      </c>
      <c r="I393" s="227" t="s">
        <v>1623</v>
      </c>
      <c r="J393" s="227" t="str">
        <f>+Pusharlis!D13</f>
        <v>muslim69@pln.co.id</v>
      </c>
      <c r="M393" s="227">
        <f>COUNTIFS($C$3:C393,C393,$I$3:I393,I393)</f>
        <v>3</v>
      </c>
    </row>
    <row r="394" spans="1:13">
      <c r="A394" s="10">
        <f t="shared" si="6"/>
        <v>392</v>
      </c>
      <c r="B394" s="229" t="s">
        <v>1669</v>
      </c>
      <c r="C394" s="229" t="s">
        <v>1675</v>
      </c>
      <c r="D394" s="227">
        <f>COUNTIF($C$3:C394,C394)</f>
        <v>1</v>
      </c>
      <c r="E394" t="str">
        <f>+Pusmankon!B5</f>
        <v>BAMBANG SETIONO</v>
      </c>
      <c r="F394" t="str">
        <f>+Pusmankon!E5</f>
        <v>Staf</v>
      </c>
      <c r="G394" s="227" t="str">
        <f>+Pusmankon!C5</f>
        <v>8812636ZY</v>
      </c>
      <c r="H394" t="str">
        <f>+Pusmankon!A5</f>
        <v>Kontributor  1</v>
      </c>
      <c r="I394" s="227" t="s">
        <v>1622</v>
      </c>
      <c r="J394" t="str">
        <f>+Pusmankon!D5</f>
        <v>bambang.setiono@pln.co.id</v>
      </c>
      <c r="M394" s="227">
        <f>COUNTIFS($C$3:C394,C394,$I$3:I394,I394)</f>
        <v>1</v>
      </c>
    </row>
    <row r="395" spans="1:13">
      <c r="A395" s="10">
        <f t="shared" si="6"/>
        <v>393</v>
      </c>
      <c r="B395" s="229" t="s">
        <v>1669</v>
      </c>
      <c r="C395" s="229" t="s">
        <v>1675</v>
      </c>
      <c r="D395" s="227">
        <f>COUNTIF($C$3:C395,C395)</f>
        <v>2</v>
      </c>
      <c r="E395" s="227" t="str">
        <f>+Pusmankon!B6</f>
        <v>LINDA CAHYANDHINI</v>
      </c>
      <c r="F395" s="227" t="str">
        <f>+Pusmankon!E6</f>
        <v>Staf</v>
      </c>
      <c r="G395" s="227" t="str">
        <f>+Pusmankon!C6</f>
        <v>86111479Z</v>
      </c>
      <c r="H395" s="227" t="str">
        <f>+Pusmankon!A6</f>
        <v>Kontributor 2</v>
      </c>
      <c r="I395" s="227" t="s">
        <v>1622</v>
      </c>
      <c r="J395" s="227" t="str">
        <f>+Pusmankon!D6</f>
        <v>LINDA.CAHYANDHINI@pln.co.id</v>
      </c>
      <c r="M395" s="227">
        <f>COUNTIFS($C$3:C395,C395,$I$3:I395,I395)</f>
        <v>2</v>
      </c>
    </row>
    <row r="396" spans="1:13">
      <c r="A396" s="10">
        <f t="shared" si="6"/>
        <v>394</v>
      </c>
      <c r="B396" s="229" t="s">
        <v>1669</v>
      </c>
      <c r="C396" s="229" t="s">
        <v>1675</v>
      </c>
      <c r="D396" s="227">
        <f>COUNTIF($C$3:C396,C396)</f>
        <v>3</v>
      </c>
      <c r="E396" s="227" t="str">
        <f>+Pusmankon!B7</f>
        <v>SRI WAHYUNI</v>
      </c>
      <c r="F396" s="227" t="str">
        <f>+Pusmankon!E7</f>
        <v>DM (Setara)</v>
      </c>
      <c r="G396" s="227" t="str">
        <f>+Pusmankon!C7</f>
        <v>6284016P2B</v>
      </c>
      <c r="H396" s="227" t="str">
        <f>+Pusmankon!A7</f>
        <v>Reviewer 1</v>
      </c>
      <c r="I396" s="227" t="s">
        <v>1622</v>
      </c>
      <c r="J396" s="227" t="str">
        <f>+Pusmankon!D7</f>
        <v>sri.wahyuni5@pln.co.id</v>
      </c>
      <c r="M396" s="227">
        <f>COUNTIFS($C$3:C396,C396,$I$3:I396,I396)</f>
        <v>3</v>
      </c>
    </row>
    <row r="397" spans="1:13">
      <c r="A397" s="10">
        <f t="shared" si="6"/>
        <v>395</v>
      </c>
      <c r="B397" s="229" t="s">
        <v>1669</v>
      </c>
      <c r="C397" s="229" t="s">
        <v>1675</v>
      </c>
      <c r="D397" s="227">
        <f>COUNTIF($C$3:C397,C397)</f>
        <v>4</v>
      </c>
      <c r="E397" s="227" t="str">
        <f>+Pusmankon!B8</f>
        <v>HIDMAD ERHANSYAH</v>
      </c>
      <c r="F397" s="227" t="str">
        <f>+Pusmankon!E8</f>
        <v>Manajer (Setara)</v>
      </c>
      <c r="G397" s="227" t="str">
        <f>+Pusmankon!C8</f>
        <v>6794018P</v>
      </c>
      <c r="H397" s="227" t="str">
        <f>+Pusmankon!A8</f>
        <v>Reviewer 2</v>
      </c>
      <c r="I397" s="227" t="s">
        <v>1622</v>
      </c>
      <c r="J397" s="227" t="str">
        <f>+Pusmankon!D8</f>
        <v>hidmad@pln.co.id</v>
      </c>
      <c r="M397" s="227">
        <f>COUNTIFS($C$3:C397,C397,$I$3:I397,I397)</f>
        <v>4</v>
      </c>
    </row>
    <row r="398" spans="1:13">
      <c r="A398" s="10">
        <f t="shared" si="6"/>
        <v>396</v>
      </c>
      <c r="B398" s="229" t="s">
        <v>1669</v>
      </c>
      <c r="C398" s="229" t="s">
        <v>1675</v>
      </c>
      <c r="D398" s="227">
        <f>COUNTIF($C$3:C398,C398)</f>
        <v>5</v>
      </c>
      <c r="E398" s="227" t="str">
        <f>+Pusmankon!B13</f>
        <v>BAMBANG SETIONO</v>
      </c>
      <c r="F398" s="227" t="str">
        <f>+Pusmankon!E13</f>
        <v>Staf</v>
      </c>
      <c r="G398" s="227" t="str">
        <f>+Pusmankon!C13</f>
        <v>8812636ZY</v>
      </c>
      <c r="H398" s="227" t="str">
        <f>+Pusmankon!A13</f>
        <v>Kontributor 2</v>
      </c>
      <c r="I398" s="227" t="s">
        <v>1623</v>
      </c>
      <c r="J398" s="227" t="str">
        <f>+Pusmankon!D13</f>
        <v>bambang.setiono@pln.co.id</v>
      </c>
      <c r="M398" s="227">
        <f>COUNTIFS($C$3:C398,C398,$I$3:I398,I398)</f>
        <v>1</v>
      </c>
    </row>
    <row r="399" spans="1:13">
      <c r="A399" s="10">
        <f t="shared" si="6"/>
        <v>397</v>
      </c>
      <c r="B399" s="229" t="s">
        <v>1669</v>
      </c>
      <c r="C399" s="229" t="s">
        <v>1675</v>
      </c>
      <c r="D399" s="227">
        <f>COUNTIF($C$3:C399,C399)</f>
        <v>6</v>
      </c>
      <c r="E399" s="227" t="str">
        <f>+Pusmankon!B14</f>
        <v>SRI WAHYUNI</v>
      </c>
      <c r="F399" s="227" t="str">
        <f>+Pusmankon!E14</f>
        <v>DM (Setara)</v>
      </c>
      <c r="G399" s="227" t="str">
        <f>+Pusmankon!C14</f>
        <v>6284016P2B</v>
      </c>
      <c r="H399" s="227" t="str">
        <f>+Pusmankon!A14</f>
        <v>Reviewer 1</v>
      </c>
      <c r="I399" s="227" t="s">
        <v>1623</v>
      </c>
      <c r="J399" s="227" t="str">
        <f>+Pusmankon!D14</f>
        <v>sri.wahyuni5@pln.co.id</v>
      </c>
      <c r="M399" s="227">
        <f>COUNTIFS($C$3:C399,C399,$I$3:I399,I399)</f>
        <v>2</v>
      </c>
    </row>
    <row r="400" spans="1:13">
      <c r="A400" s="10">
        <f t="shared" si="6"/>
        <v>398</v>
      </c>
      <c r="B400" s="229" t="s">
        <v>1669</v>
      </c>
      <c r="C400" s="229" t="s">
        <v>1675</v>
      </c>
      <c r="D400" s="227">
        <f>COUNTIF($C$3:C400,C400)</f>
        <v>7</v>
      </c>
      <c r="E400" s="227" t="str">
        <f>+Pusmankon!B15</f>
        <v>HIDMAD ERHANSYAH</v>
      </c>
      <c r="F400" s="227" t="str">
        <f>+Pusmankon!E15</f>
        <v>Manajer (Setara)</v>
      </c>
      <c r="G400" s="227" t="str">
        <f>+Pusmankon!C15</f>
        <v>6794018P</v>
      </c>
      <c r="H400" s="227" t="str">
        <f>+Pusmankon!A15</f>
        <v>Reviewer 2</v>
      </c>
      <c r="I400" s="227" t="s">
        <v>1623</v>
      </c>
      <c r="J400" s="227" t="str">
        <f>+Pusmankon!D15</f>
        <v>hidmad@pln.co.id</v>
      </c>
      <c r="M400" s="227">
        <f>COUNTIFS($C$3:C400,C400,$I$3:I400,I400)</f>
        <v>3</v>
      </c>
    </row>
    <row r="401" spans="1:13">
      <c r="A401" s="10">
        <f t="shared" si="6"/>
        <v>399</v>
      </c>
      <c r="B401" s="229" t="s">
        <v>49</v>
      </c>
      <c r="C401" s="229" t="s">
        <v>49</v>
      </c>
      <c r="D401" s="227">
        <f>COUNTIF($C$3:C401,C401)</f>
        <v>1</v>
      </c>
      <c r="E401" t="str">
        <f>+'Kantor Pusat'!B15</f>
        <v>Insani Shinta Noor Pratiwi</v>
      </c>
      <c r="F401" t="str">
        <f>+'Kantor Pusat'!E15</f>
        <v>Staf</v>
      </c>
      <c r="G401" s="227">
        <f>+'Kantor Pusat'!C15</f>
        <v>0</v>
      </c>
      <c r="H401" t="str">
        <f>+'Kantor Pusat'!A15</f>
        <v>Kontributor  1</v>
      </c>
      <c r="I401" s="227" t="s">
        <v>1622</v>
      </c>
      <c r="J401" t="str">
        <f>+'Kantor Pusat'!D15</f>
        <v>insani.shinta@pln.co.id</v>
      </c>
      <c r="M401" s="227">
        <f>COUNTIFS($C$3:C401,C401,$I$3:I401,I401)</f>
        <v>1</v>
      </c>
    </row>
    <row r="402" spans="1:13">
      <c r="A402" s="10">
        <f t="shared" si="6"/>
        <v>400</v>
      </c>
      <c r="B402" s="229" t="s">
        <v>49</v>
      </c>
      <c r="C402" s="229" t="s">
        <v>49</v>
      </c>
      <c r="D402" s="227">
        <f>COUNTIF($C$3:C402,C402)</f>
        <v>2</v>
      </c>
      <c r="E402" s="227" t="str">
        <f>+'Kantor Pusat'!B16</f>
        <v>Yudhi Juliardiyanto Nugroho</v>
      </c>
      <c r="F402" s="227" t="str">
        <f>+'Kantor Pusat'!E16</f>
        <v>Staf</v>
      </c>
      <c r="G402" s="227">
        <f>+'Kantor Pusat'!C16</f>
        <v>0</v>
      </c>
      <c r="H402" s="227" t="str">
        <f>+'Kantor Pusat'!A16</f>
        <v>Kontributor 2</v>
      </c>
      <c r="I402" s="227" t="s">
        <v>1622</v>
      </c>
      <c r="J402" s="227" t="str">
        <f>+'Kantor Pusat'!D16</f>
        <v>yudhi.juliardiyanto@pln.co.id</v>
      </c>
      <c r="M402" s="227">
        <f>COUNTIFS($C$3:C402,C402,$I$3:I402,I402)</f>
        <v>2</v>
      </c>
    </row>
    <row r="403" spans="1:13">
      <c r="A403" s="10">
        <f t="shared" si="6"/>
        <v>401</v>
      </c>
      <c r="B403" s="229" t="s">
        <v>49</v>
      </c>
      <c r="C403" s="229" t="s">
        <v>49</v>
      </c>
      <c r="D403" s="227">
        <f>COUNTIF($C$3:C403,C403)</f>
        <v>3</v>
      </c>
      <c r="E403" s="227" t="str">
        <f>+'Kantor Pusat'!B17</f>
        <v>Tatha Tiaramadha</v>
      </c>
      <c r="F403" s="227" t="str">
        <f>+'Kantor Pusat'!E17</f>
        <v>DM (Setara)</v>
      </c>
      <c r="G403" s="227">
        <f>+'Kantor Pusat'!C17</f>
        <v>0</v>
      </c>
      <c r="H403" s="227" t="str">
        <f>+'Kantor Pusat'!A17</f>
        <v>Reviewer 1</v>
      </c>
      <c r="I403" s="227" t="s">
        <v>1622</v>
      </c>
      <c r="J403" s="227" t="str">
        <f>+'Kantor Pusat'!D17</f>
        <v>t.tiaramadha@pln.co.id</v>
      </c>
      <c r="M403" s="227">
        <f>COUNTIFS($C$3:C403,C403,$I$3:I403,I403)</f>
        <v>3</v>
      </c>
    </row>
    <row r="404" spans="1:13">
      <c r="A404" s="10">
        <f t="shared" si="6"/>
        <v>402</v>
      </c>
      <c r="B404" s="229" t="s">
        <v>49</v>
      </c>
      <c r="C404" s="229" t="s">
        <v>49</v>
      </c>
      <c r="D404" s="227">
        <f>COUNTIF($C$3:C404,C404)</f>
        <v>4</v>
      </c>
      <c r="E404" s="306" t="s">
        <v>1676</v>
      </c>
      <c r="F404" s="297" t="str">
        <f>+'Kantor Pusat'!E18</f>
        <v>Manajer (Setara)</v>
      </c>
      <c r="G404" s="297">
        <f>+'Kantor Pusat'!C18</f>
        <v>0</v>
      </c>
      <c r="H404" s="297" t="str">
        <f>+'Kantor Pusat'!A18</f>
        <v>Reviewer 2</v>
      </c>
      <c r="I404" s="297" t="s">
        <v>1622</v>
      </c>
      <c r="J404" s="297">
        <f>+'Kantor Pusat'!D18</f>
        <v>0</v>
      </c>
      <c r="M404" s="227">
        <f>COUNTIFS($C$3:C404,C404,$I$3:I404,I404)</f>
        <v>4</v>
      </c>
    </row>
    <row r="405" spans="1:13">
      <c r="A405" s="10">
        <f t="shared" si="6"/>
        <v>403</v>
      </c>
      <c r="B405" s="229" t="s">
        <v>49</v>
      </c>
      <c r="C405" s="229" t="s">
        <v>49</v>
      </c>
      <c r="D405" s="227">
        <f>COUNTIF($C$3:C405,C405)</f>
        <v>5</v>
      </c>
      <c r="E405" s="227" t="str">
        <f>+'Kantor Pusat'!B23</f>
        <v>Yudhi Juliardiyanto Nugroho</v>
      </c>
      <c r="F405" s="227" t="str">
        <f>+'Kantor Pusat'!E23</f>
        <v>Staf</v>
      </c>
      <c r="G405" s="227">
        <f>+'Kantor Pusat'!C23</f>
        <v>0</v>
      </c>
      <c r="H405" s="227" t="str">
        <f>+'Kantor Pusat'!A23</f>
        <v>Kontributor 1</v>
      </c>
      <c r="I405" s="227" t="s">
        <v>1623</v>
      </c>
      <c r="J405" s="227" t="str">
        <f>+'Kantor Pusat'!D23</f>
        <v>yudhi.juliardiyanto@pln.co.id</v>
      </c>
      <c r="M405" s="227">
        <f>COUNTIFS($C$3:C405,C405,$I$3:I405,I405)</f>
        <v>1</v>
      </c>
    </row>
    <row r="406" spans="1:13">
      <c r="A406" s="10">
        <f t="shared" si="6"/>
        <v>404</v>
      </c>
      <c r="B406" s="229" t="s">
        <v>49</v>
      </c>
      <c r="C406" s="229" t="s">
        <v>49</v>
      </c>
      <c r="D406" s="227">
        <f>COUNTIF($C$3:C406,C406)</f>
        <v>6</v>
      </c>
      <c r="E406" s="227" t="str">
        <f>+'Kantor Pusat'!B24</f>
        <v>Tatha Tiaramadha</v>
      </c>
      <c r="F406" s="227" t="str">
        <f>+'Kantor Pusat'!E24</f>
        <v>DM (Setara)</v>
      </c>
      <c r="G406" s="227">
        <f>+'Kantor Pusat'!C24</f>
        <v>0</v>
      </c>
      <c r="H406" s="227" t="str">
        <f>+'Kantor Pusat'!A24</f>
        <v>Reviewer 1</v>
      </c>
      <c r="I406" s="227" t="s">
        <v>1623</v>
      </c>
      <c r="J406" s="227" t="str">
        <f>+'Kantor Pusat'!D24</f>
        <v>t.tiaramadha@pln.co.id</v>
      </c>
      <c r="M406" s="227">
        <f>COUNTIFS($C$3:C406,C406,$I$3:I406,I406)</f>
        <v>2</v>
      </c>
    </row>
    <row r="407" spans="1:13">
      <c r="A407" s="10">
        <f t="shared" si="6"/>
        <v>405</v>
      </c>
      <c r="B407" s="229" t="s">
        <v>49</v>
      </c>
      <c r="C407" s="229" t="s">
        <v>49</v>
      </c>
      <c r="D407" s="227">
        <f>COUNTIF($C$3:C407,C407)</f>
        <v>7</v>
      </c>
      <c r="E407" s="306" t="s">
        <v>1676</v>
      </c>
      <c r="F407" s="297" t="str">
        <f>+'Kantor Pusat'!E25</f>
        <v>Manajer (Setara)</v>
      </c>
      <c r="G407" s="297">
        <f>+'Kantor Pusat'!C25</f>
        <v>0</v>
      </c>
      <c r="H407" s="297" t="str">
        <f>+'Kantor Pusat'!A25</f>
        <v>Reviewer 2</v>
      </c>
      <c r="I407" s="297" t="s">
        <v>1623</v>
      </c>
      <c r="J407" s="297">
        <f>+'Kantor Pusat'!D25</f>
        <v>0</v>
      </c>
      <c r="M407" s="227">
        <f>COUNTIFS($C$3:C407,C407,$I$3:I407,I407)</f>
        <v>3</v>
      </c>
    </row>
    <row r="408" spans="1:13">
      <c r="A408" s="10">
        <f t="shared" si="6"/>
        <v>406</v>
      </c>
      <c r="B408" s="229" t="s">
        <v>1677</v>
      </c>
      <c r="C408" s="229" t="s">
        <v>51</v>
      </c>
      <c r="D408" s="227">
        <f>COUNTIF($C$3:C408,C408)</f>
        <v>1</v>
      </c>
      <c r="E408" t="str">
        <f>+IP!B3</f>
        <v>Harris Faliando</v>
      </c>
      <c r="F408" t="str">
        <f>+IP!E3</f>
        <v>AMA Anggaran Korporat &amp; Konsolidasi</v>
      </c>
      <c r="G408" s="227" t="str">
        <f>+IP!C3</f>
        <v>871124152I</v>
      </c>
      <c r="H408" t="str">
        <f>+IP!A3</f>
        <v>Kontributor 1</v>
      </c>
      <c r="I408" s="227" t="s">
        <v>1622</v>
      </c>
      <c r="J408" t="str">
        <f>+IP!D3</f>
        <v>harris.faliando@indonesiapower.co.id</v>
      </c>
      <c r="M408" s="227">
        <f>COUNTIFS($C$3:C408,C408,$I$3:I408,I408)</f>
        <v>1</v>
      </c>
    </row>
    <row r="409" spans="1:13">
      <c r="A409" s="10">
        <f t="shared" si="6"/>
        <v>407</v>
      </c>
      <c r="B409" s="229" t="s">
        <v>1677</v>
      </c>
      <c r="C409" s="229" t="s">
        <v>51</v>
      </c>
      <c r="D409" s="227">
        <f>COUNTIF($C$3:C409,C409)</f>
        <v>2</v>
      </c>
      <c r="E409" s="227" t="str">
        <f>+IP!B4</f>
        <v>Vanny Widyas Pratiwi</v>
      </c>
      <c r="F409" s="227" t="str">
        <f>+IP!E4</f>
        <v>AMA Ren Fas &amp; Settlement Energi</v>
      </c>
      <c r="G409" s="227" t="str">
        <f>+IP!C4</f>
        <v>881122076I</v>
      </c>
      <c r="H409" s="227" t="str">
        <f>+IP!A4</f>
        <v>Kontributor 2</v>
      </c>
      <c r="I409" s="227" t="s">
        <v>1622</v>
      </c>
      <c r="J409" s="227" t="str">
        <f>+IP!D4</f>
        <v>vanny.pratiwi@indonesiapower.co.id</v>
      </c>
      <c r="M409" s="227">
        <f>COUNTIFS($C$3:C409,C409,$I$3:I409,I409)</f>
        <v>2</v>
      </c>
    </row>
    <row r="410" spans="1:13">
      <c r="A410" s="10">
        <f t="shared" si="6"/>
        <v>408</v>
      </c>
      <c r="B410" s="229" t="s">
        <v>1677</v>
      </c>
      <c r="C410" s="229" t="s">
        <v>51</v>
      </c>
      <c r="D410" s="227">
        <f>COUNTIF($C$3:C410,C410)</f>
        <v>3</v>
      </c>
      <c r="E410" s="227" t="str">
        <f>+IP!B5</f>
        <v>Aditya Candra Dewa</v>
      </c>
      <c r="F410" s="227" t="str">
        <f>+IP!E5</f>
        <v>Manajer Anggaran Korporat &amp; Konsolidasi</v>
      </c>
      <c r="G410" s="227" t="str">
        <f>+IP!C5</f>
        <v>840924016I</v>
      </c>
      <c r="H410" s="227" t="str">
        <f>+IP!A5</f>
        <v>Reviewer 1</v>
      </c>
      <c r="I410" s="227" t="s">
        <v>1622</v>
      </c>
      <c r="J410" s="227" t="str">
        <f>+IP!D5</f>
        <v>aditya.candradewa@indonesiapower.co.id</v>
      </c>
      <c r="M410" s="227">
        <f>COUNTIFS($C$3:C410,C410,$I$3:I410,I410)</f>
        <v>3</v>
      </c>
    </row>
    <row r="411" spans="1:13">
      <c r="A411" s="10">
        <f t="shared" si="6"/>
        <v>409</v>
      </c>
      <c r="B411" s="229" t="s">
        <v>1677</v>
      </c>
      <c r="C411" s="229" t="s">
        <v>51</v>
      </c>
      <c r="D411" s="227">
        <f>COUNTIF($C$3:C411,C411)</f>
        <v>4</v>
      </c>
      <c r="E411" s="227" t="str">
        <f>+IP!B6</f>
        <v>M. Mursid</v>
      </c>
      <c r="F411" s="227" t="str">
        <f>+IP!E6</f>
        <v>KDIV Anggaran</v>
      </c>
      <c r="G411" s="227" t="str">
        <f>+IP!C6</f>
        <v>6694343K3</v>
      </c>
      <c r="H411" s="227" t="str">
        <f>+IP!A6</f>
        <v>Reviewer 2</v>
      </c>
      <c r="I411" s="227" t="s">
        <v>1622</v>
      </c>
      <c r="J411" s="227" t="str">
        <f>+IP!D6</f>
        <v>m.mursyid@indonesiapower.co.id</v>
      </c>
      <c r="M411" s="227">
        <f>COUNTIFS($C$3:C411,C411,$I$3:I411,I411)</f>
        <v>4</v>
      </c>
    </row>
    <row r="412" spans="1:13">
      <c r="A412" s="10">
        <f t="shared" si="6"/>
        <v>410</v>
      </c>
      <c r="B412" s="229" t="s">
        <v>1677</v>
      </c>
      <c r="C412" s="229" t="s">
        <v>51</v>
      </c>
      <c r="D412" s="227">
        <f>COUNTIF($C$3:C412,C412)</f>
        <v>5</v>
      </c>
      <c r="E412" s="227" t="str">
        <f>+IP!B10</f>
        <v>Milla Andani</v>
      </c>
      <c r="F412" s="227" t="str">
        <f>+IP!E10</f>
        <v>Pelaksana Anggaran Korporat &amp; Konsolidasi</v>
      </c>
      <c r="G412" s="227" t="str">
        <f>+IP!C10</f>
        <v>114-SAC</v>
      </c>
      <c r="H412" s="227" t="str">
        <f>+IP!A10</f>
        <v>Kontributor 1</v>
      </c>
      <c r="I412" s="227" t="s">
        <v>1623</v>
      </c>
      <c r="J412" s="227" t="str">
        <f>+IP!D10</f>
        <v>milla.andani@indonesiapower.co.id</v>
      </c>
      <c r="M412" s="227">
        <f>COUNTIFS($C$3:C412,C412,$I$3:I412,I412)</f>
        <v>1</v>
      </c>
    </row>
    <row r="413" spans="1:13">
      <c r="A413" s="10">
        <f t="shared" si="6"/>
        <v>411</v>
      </c>
      <c r="B413" s="229" t="s">
        <v>1677</v>
      </c>
      <c r="C413" s="229" t="s">
        <v>51</v>
      </c>
      <c r="D413" s="227">
        <f>COUNTIF($C$3:C413,C413)</f>
        <v>6</v>
      </c>
      <c r="E413" s="227" t="str">
        <f>+IP!B11</f>
        <v>Aditya Candra Dewa</v>
      </c>
      <c r="F413" s="227" t="str">
        <f>+IP!E11</f>
        <v>Manajer Anggaran Korporat &amp; Konsolidasi</v>
      </c>
      <c r="G413" s="227" t="str">
        <f>+IP!C11</f>
        <v>840924016I</v>
      </c>
      <c r="H413" s="227" t="str">
        <f>+IP!A11</f>
        <v>Reviewer 1</v>
      </c>
      <c r="I413" s="227" t="s">
        <v>1623</v>
      </c>
      <c r="J413" s="227" t="str">
        <f>+IP!D11</f>
        <v>aditya.candradewa@indonesiapower.co.id</v>
      </c>
      <c r="M413" s="227">
        <f>COUNTIFS($C$3:C413,C413,$I$3:I413,I413)</f>
        <v>2</v>
      </c>
    </row>
    <row r="414" spans="1:13">
      <c r="A414" s="10">
        <f t="shared" si="6"/>
        <v>412</v>
      </c>
      <c r="B414" s="229" t="s">
        <v>1677</v>
      </c>
      <c r="C414" s="229" t="s">
        <v>51</v>
      </c>
      <c r="D414" s="227">
        <f>COUNTIF($C$3:C414,C414)</f>
        <v>7</v>
      </c>
      <c r="E414" s="227" t="str">
        <f>+IP!B12</f>
        <v>M. Mursid</v>
      </c>
      <c r="F414" s="227" t="str">
        <f>+IP!E12</f>
        <v>KDIV Anggaran</v>
      </c>
      <c r="G414" s="227" t="str">
        <f>+IP!C12</f>
        <v>6694343K3</v>
      </c>
      <c r="H414" s="227" t="str">
        <f>+IP!A12</f>
        <v>Reviewer 2</v>
      </c>
      <c r="I414" s="227" t="s">
        <v>1623</v>
      </c>
      <c r="J414" s="227" t="str">
        <f>+IP!D12</f>
        <v>m.mursyid@indonesiapower.co.id</v>
      </c>
      <c r="M414" s="227">
        <f>COUNTIFS($C$3:C414,C414,$I$3:I414,I414)</f>
        <v>3</v>
      </c>
    </row>
    <row r="415" spans="1:13">
      <c r="A415" s="10">
        <f t="shared" si="6"/>
        <v>413</v>
      </c>
      <c r="B415" s="229" t="s">
        <v>1677</v>
      </c>
      <c r="C415" s="229" t="s">
        <v>52</v>
      </c>
      <c r="D415" s="227">
        <f>COUNTIF($C$3:C415,C415)</f>
        <v>1</v>
      </c>
      <c r="E415" t="str">
        <f>+PJB!B4</f>
        <v>Hisyam Luthfi</v>
      </c>
      <c r="F415" t="str">
        <f>+PJB!E4</f>
        <v>Staff</v>
      </c>
      <c r="G415" s="227" t="str">
        <f>+PJB!C4</f>
        <v>9115060ZJY</v>
      </c>
      <c r="H415" t="str">
        <f>+PJB!A4</f>
        <v>Kontributor 1</v>
      </c>
      <c r="I415" s="227" t="s">
        <v>1622</v>
      </c>
      <c r="J415" t="str">
        <f>+PJB!D4</f>
        <v>hisyam.luthfi@ptpjb.com</v>
      </c>
      <c r="M415" s="227">
        <f>COUNTIFS($C$3:C415,C415,$I$3:I415,I415)</f>
        <v>1</v>
      </c>
    </row>
    <row r="416" spans="1:13">
      <c r="A416" s="10">
        <f t="shared" si="6"/>
        <v>414</v>
      </c>
      <c r="B416" s="229" t="s">
        <v>1677</v>
      </c>
      <c r="C416" s="229" t="s">
        <v>52</v>
      </c>
      <c r="D416" s="227">
        <f>COUNTIF($C$3:C416,C416)</f>
        <v>2</v>
      </c>
      <c r="E416" s="227" t="str">
        <f>+PJB!B5</f>
        <v>Febrian Aditiya</v>
      </c>
      <c r="F416" s="227" t="str">
        <f>+PJB!E5</f>
        <v>Sraff</v>
      </c>
      <c r="G416" s="227" t="str">
        <f>+PJB!C5</f>
        <v>9116109ZJY</v>
      </c>
      <c r="H416" s="227" t="str">
        <f>+PJB!A5</f>
        <v>Kontributor 2</v>
      </c>
      <c r="I416" s="227" t="s">
        <v>1622</v>
      </c>
      <c r="J416" s="227" t="str">
        <f>+PJB!D5</f>
        <v>febrian.aditiya@gmail.com</v>
      </c>
      <c r="M416" s="227">
        <f>COUNTIFS($C$3:C416,C416,$I$3:I416,I416)</f>
        <v>2</v>
      </c>
    </row>
    <row r="417" spans="1:13">
      <c r="A417" s="10">
        <f t="shared" si="6"/>
        <v>415</v>
      </c>
      <c r="B417" s="229" t="s">
        <v>1677</v>
      </c>
      <c r="C417" s="229" t="s">
        <v>52</v>
      </c>
      <c r="D417" s="227">
        <f>COUNTIF($C$3:C417,C417)</f>
        <v>3</v>
      </c>
      <c r="E417" s="227" t="str">
        <f>+PJB!B6</f>
        <v>Hikma Pratama</v>
      </c>
      <c r="F417" s="227" t="str">
        <f>+PJB!E6</f>
        <v>Manajer Anggaran</v>
      </c>
      <c r="G417" s="227" t="str">
        <f>+PJB!C6</f>
        <v>8108012JA</v>
      </c>
      <c r="H417" s="227" t="str">
        <f>+PJB!A6</f>
        <v>Reviewer 1</v>
      </c>
      <c r="I417" s="227" t="s">
        <v>1622</v>
      </c>
      <c r="J417" s="227" t="str">
        <f>+PJB!D6</f>
        <v>hikmapratama@gmail.com</v>
      </c>
      <c r="M417" s="227">
        <f>COUNTIFS($C$3:C417,C417,$I$3:I417,I417)</f>
        <v>3</v>
      </c>
    </row>
    <row r="418" spans="1:13">
      <c r="A418" s="10">
        <f t="shared" si="6"/>
        <v>416</v>
      </c>
      <c r="B418" s="229" t="s">
        <v>1677</v>
      </c>
      <c r="C418" s="229" t="s">
        <v>52</v>
      </c>
      <c r="D418" s="227">
        <f>COUNTIF($C$3:C418,C418)</f>
        <v>4</v>
      </c>
      <c r="E418" s="227" t="str">
        <f>+PJB!B7</f>
        <v>Bambang Tedjo N.</v>
      </c>
      <c r="F418" s="227" t="str">
        <f>+PJB!E7</f>
        <v>Kadiv Anggaran</v>
      </c>
      <c r="G418" s="227" t="str">
        <f>+PJB!C7</f>
        <v>7399011JA</v>
      </c>
      <c r="H418" s="227" t="str">
        <f>+PJB!A7</f>
        <v>Reviewer 2</v>
      </c>
      <c r="I418" s="227" t="s">
        <v>1622</v>
      </c>
      <c r="J418" s="227" t="str">
        <f>+PJB!D7</f>
        <v>bambangtedjo.n@gmail.com</v>
      </c>
      <c r="M418" s="227">
        <f>COUNTIFS($C$3:C418,C418,$I$3:I418,I418)</f>
        <v>4</v>
      </c>
    </row>
    <row r="419" spans="1:13">
      <c r="A419" s="10">
        <f t="shared" si="6"/>
        <v>417</v>
      </c>
      <c r="B419" s="229" t="s">
        <v>1677</v>
      </c>
      <c r="C419" s="229" t="s">
        <v>52</v>
      </c>
      <c r="D419" s="227">
        <f>COUNTIF($C$3:C419,C419)</f>
        <v>5</v>
      </c>
      <c r="E419" s="227" t="str">
        <f>+PJB!B12</f>
        <v>Franky Alvert Balebu</v>
      </c>
      <c r="F419" s="227" t="str">
        <f>+PJB!E12</f>
        <v>Staff</v>
      </c>
      <c r="G419" s="227" t="str">
        <f>+PJB!C12</f>
        <v>8916111ZJY</v>
      </c>
      <c r="H419" s="227" t="str">
        <f>+PJB!A12</f>
        <v>Kontributor 1</v>
      </c>
      <c r="I419" s="227" t="s">
        <v>1623</v>
      </c>
      <c r="J419" s="227" t="str">
        <f>+PJB!D12</f>
        <v>frankyalvert@gmail.com</v>
      </c>
      <c r="M419" s="227">
        <f>COUNTIFS($C$3:C419,C419,$I$3:I419,I419)</f>
        <v>1</v>
      </c>
    </row>
    <row r="420" spans="1:13">
      <c r="A420" s="10">
        <f t="shared" si="6"/>
        <v>418</v>
      </c>
      <c r="B420" s="229" t="s">
        <v>1677</v>
      </c>
      <c r="C420" s="229" t="s">
        <v>52</v>
      </c>
      <c r="D420" s="227">
        <f>COUNTIF($C$3:C420,C420)</f>
        <v>6</v>
      </c>
      <c r="E420" s="227" t="str">
        <f>+PJB!B13</f>
        <v>Rochjanto Hery Setyawan</v>
      </c>
      <c r="F420" s="227" t="str">
        <f>+PJB!E13</f>
        <v>Manajer Pengendalian</v>
      </c>
      <c r="G420" s="227" t="str">
        <f>+PJB!C13</f>
        <v>6992183JA</v>
      </c>
      <c r="H420" s="227" t="str">
        <f>+PJB!A13</f>
        <v>Reviewer 1</v>
      </c>
      <c r="I420" s="227" t="s">
        <v>1623</v>
      </c>
      <c r="J420" s="227" t="str">
        <f>+PJB!D13</f>
        <v>rochjantohsetyawan@gmail.com</v>
      </c>
      <c r="M420" s="227">
        <f>COUNTIFS($C$3:C420,C420,$I$3:I420,I420)</f>
        <v>2</v>
      </c>
    </row>
    <row r="421" spans="1:13">
      <c r="A421" s="10">
        <f t="shared" si="6"/>
        <v>419</v>
      </c>
      <c r="B421" s="229" t="s">
        <v>1677</v>
      </c>
      <c r="C421" s="229" t="s">
        <v>52</v>
      </c>
      <c r="D421" s="227">
        <f>COUNTIF($C$3:C421,C421)</f>
        <v>7</v>
      </c>
      <c r="E421" s="227" t="str">
        <f>+PJB!B14</f>
        <v>Bambang Tedjo N.</v>
      </c>
      <c r="F421" s="227" t="str">
        <f>+PJB!E14</f>
        <v>Kadiv Anggaran</v>
      </c>
      <c r="G421" s="227" t="str">
        <f>+PJB!C14</f>
        <v>7399011JA</v>
      </c>
      <c r="H421" s="227" t="str">
        <f>+PJB!A14</f>
        <v>Reviewer 2</v>
      </c>
      <c r="I421" s="227" t="s">
        <v>1623</v>
      </c>
      <c r="J421" s="227" t="str">
        <f>+PJB!D14</f>
        <v>bambangtedjo.n@gmail.com</v>
      </c>
      <c r="M421" s="227">
        <f>COUNTIFS($C$3:C421,C421,$I$3:I421,I421)</f>
        <v>3</v>
      </c>
    </row>
    <row r="422" spans="1:13">
      <c r="A422" s="10">
        <f t="shared" si="6"/>
        <v>420</v>
      </c>
      <c r="B422" s="229" t="s">
        <v>1677</v>
      </c>
      <c r="C422" s="229" t="s">
        <v>1678</v>
      </c>
      <c r="D422" s="227">
        <f>COUNTIF($C$3:C422,C422)</f>
        <v>1</v>
      </c>
      <c r="E422" t="str">
        <f>+Batam!B4</f>
        <v>Nita Riany</v>
      </c>
      <c r="F422" t="str">
        <f>+Batam!E4</f>
        <v>Staff Anggaran</v>
      </c>
      <c r="G422" s="227" t="str">
        <f>+Batam!C4</f>
        <v>9012032ZWY</v>
      </c>
      <c r="H422" t="str">
        <f>+Batam!A4</f>
        <v>Kontributor 1</v>
      </c>
      <c r="I422" s="227" t="s">
        <v>1622</v>
      </c>
      <c r="J422" t="str">
        <f>+Batam!D4</f>
        <v>nita.riany@plnbatam.com</v>
      </c>
      <c r="M422" s="227">
        <f>COUNTIFS($C$3:C422,C422,$I$3:I422,I422)</f>
        <v>1</v>
      </c>
    </row>
    <row r="423" spans="1:13">
      <c r="A423" s="10">
        <f t="shared" si="6"/>
        <v>421</v>
      </c>
      <c r="B423" s="229" t="s">
        <v>1677</v>
      </c>
      <c r="C423" s="229" t="s">
        <v>1678</v>
      </c>
      <c r="D423" s="227">
        <f>COUNTIF($C$3:C423,C423)</f>
        <v>2</v>
      </c>
      <c r="E423" s="227" t="str">
        <f>+Batam!B5</f>
        <v>Engga Bagus</v>
      </c>
      <c r="F423" s="227" t="str">
        <f>+Batam!E5</f>
        <v>Staff Anggaran</v>
      </c>
      <c r="G423" s="227" t="str">
        <f>+Batam!C5</f>
        <v>8710013WB</v>
      </c>
      <c r="H423" s="227" t="str">
        <f>+Batam!A5</f>
        <v>Kontributor 2</v>
      </c>
      <c r="I423" s="227" t="s">
        <v>1622</v>
      </c>
      <c r="J423" s="227" t="str">
        <f>+Batam!D5</f>
        <v>engga.bagus@plnbatam.com</v>
      </c>
      <c r="M423" s="227">
        <f>COUNTIFS($C$3:C423,C423,$I$3:I423,I423)</f>
        <v>2</v>
      </c>
    </row>
    <row r="424" spans="1:13">
      <c r="A424" s="10">
        <f t="shared" si="6"/>
        <v>422</v>
      </c>
      <c r="B424" s="229" t="s">
        <v>1677</v>
      </c>
      <c r="C424" s="229" t="s">
        <v>1678</v>
      </c>
      <c r="D424" s="227">
        <f>COUNTIF($C$3:C424,C424)</f>
        <v>3</v>
      </c>
      <c r="E424" s="227" t="str">
        <f>+Batam!B6</f>
        <v>Kirana</v>
      </c>
      <c r="F424" s="227" t="str">
        <f>+Batam!E6</f>
        <v>Head of Department Budgeting &amp; Corporate Finance</v>
      </c>
      <c r="G424" s="227" t="str">
        <f>+Batam!C6</f>
        <v>7503009WB</v>
      </c>
      <c r="H424" s="227" t="str">
        <f>+Batam!A6</f>
        <v>Reviewer 1</v>
      </c>
      <c r="I424" s="227" t="s">
        <v>1622</v>
      </c>
      <c r="J424" s="227" t="str">
        <f>+Batam!D6</f>
        <v>kirana@plnbatam.com</v>
      </c>
      <c r="M424" s="227">
        <f>COUNTIFS($C$3:C424,C424,$I$3:I424,I424)</f>
        <v>3</v>
      </c>
    </row>
    <row r="425" spans="1:13">
      <c r="A425" s="10">
        <f t="shared" si="6"/>
        <v>423</v>
      </c>
      <c r="B425" s="229" t="s">
        <v>1677</v>
      </c>
      <c r="C425" s="229" t="s">
        <v>1678</v>
      </c>
      <c r="D425" s="227">
        <f>COUNTIF($C$3:C425,C425)</f>
        <v>4</v>
      </c>
      <c r="E425" s="227" t="str">
        <f>+Batam!B7</f>
        <v>Salusra Wijaya</v>
      </c>
      <c r="F425" s="227" t="str">
        <f>+Batam!E7</f>
        <v>Finance &amp; Human Resources Director</v>
      </c>
      <c r="G425" s="227">
        <f>+Batam!C7</f>
        <v>6313001</v>
      </c>
      <c r="H425" s="227" t="str">
        <f>+Batam!A7</f>
        <v>Reviewer 2</v>
      </c>
      <c r="I425" s="227" t="s">
        <v>1622</v>
      </c>
      <c r="J425" s="227" t="str">
        <f>+Batam!D7</f>
        <v>ade.salusra@plnbatam.com</v>
      </c>
      <c r="M425" s="227">
        <f>COUNTIFS($C$3:C425,C425,$I$3:I425,I425)</f>
        <v>4</v>
      </c>
    </row>
    <row r="426" spans="1:13">
      <c r="A426" s="10">
        <f t="shared" si="6"/>
        <v>424</v>
      </c>
      <c r="B426" s="229" t="s">
        <v>1677</v>
      </c>
      <c r="C426" s="229" t="s">
        <v>1678</v>
      </c>
      <c r="D426" s="227">
        <f>COUNTIF($C$3:C426,C426)</f>
        <v>5</v>
      </c>
      <c r="E426" s="227" t="str">
        <f>+Batam!B12</f>
        <v>Engga Bagus</v>
      </c>
      <c r="F426" s="227" t="str">
        <f>+Batam!E12</f>
        <v>Staff Perencanaan</v>
      </c>
      <c r="G426" s="227" t="str">
        <f>+Batam!C12</f>
        <v>8710013WB</v>
      </c>
      <c r="H426" s="227" t="str">
        <f>+Batam!A12</f>
        <v>Kontributor 1</v>
      </c>
      <c r="I426" s="227" t="s">
        <v>1623</v>
      </c>
      <c r="J426" s="227" t="str">
        <f>+Batam!D12</f>
        <v>engga.bagus@plnbatam.com</v>
      </c>
      <c r="M426" s="227">
        <f>COUNTIFS($C$3:C426,C426,$I$3:I426,I426)</f>
        <v>1</v>
      </c>
    </row>
    <row r="427" spans="1:13">
      <c r="A427" s="10">
        <f t="shared" si="6"/>
        <v>425</v>
      </c>
      <c r="B427" s="229" t="s">
        <v>1677</v>
      </c>
      <c r="C427" s="229" t="s">
        <v>1678</v>
      </c>
      <c r="D427" s="227">
        <f>COUNTIF($C$3:C427,C427)</f>
        <v>6</v>
      </c>
      <c r="E427" s="227" t="str">
        <f>+Batam!B13</f>
        <v>Kirana</v>
      </c>
      <c r="F427" s="227" t="str">
        <f>+Batam!E13</f>
        <v>Head of Department Budgeting &amp; Corporate Finance</v>
      </c>
      <c r="G427" s="227" t="str">
        <f>+Batam!C13</f>
        <v>7503009WB</v>
      </c>
      <c r="H427" s="227" t="str">
        <f>+Batam!A13</f>
        <v>Reviewer 1</v>
      </c>
      <c r="I427" s="227" t="s">
        <v>1623</v>
      </c>
      <c r="J427" s="227" t="str">
        <f>+Batam!D13</f>
        <v>kirana@plnbatam.com</v>
      </c>
      <c r="M427" s="227">
        <f>COUNTIFS($C$3:C427,C427,$I$3:I427,I427)</f>
        <v>2</v>
      </c>
    </row>
    <row r="428" spans="1:13">
      <c r="A428" s="10">
        <f t="shared" si="6"/>
        <v>426</v>
      </c>
      <c r="B428" s="229" t="s">
        <v>1677</v>
      </c>
      <c r="C428" s="229" t="s">
        <v>1678</v>
      </c>
      <c r="D428" s="227">
        <f>COUNTIF($C$3:C428,C428)</f>
        <v>7</v>
      </c>
      <c r="E428" s="227" t="str">
        <f>+Batam!B14</f>
        <v>Salusra Wijaya</v>
      </c>
      <c r="F428" s="227" t="str">
        <f>+Batam!E14</f>
        <v>Finance &amp; Human Resources Director</v>
      </c>
      <c r="G428" s="227">
        <f>+Batam!C14</f>
        <v>6313001</v>
      </c>
      <c r="H428" s="227" t="str">
        <f>+Batam!A14</f>
        <v>Reviewer 2</v>
      </c>
      <c r="I428" s="227" t="s">
        <v>1623</v>
      </c>
      <c r="J428" s="227" t="str">
        <f>+Batam!D14</f>
        <v>ade.salusra@plnbatam.com</v>
      </c>
      <c r="M428" s="227">
        <f>COUNTIFS($C$3:C428,C428,$I$3:I428,I428)</f>
        <v>3</v>
      </c>
    </row>
    <row r="429" spans="1:13">
      <c r="A429" s="10">
        <f t="shared" si="6"/>
        <v>427</v>
      </c>
      <c r="B429" s="229" t="s">
        <v>1677</v>
      </c>
      <c r="C429" s="229" t="s">
        <v>1679</v>
      </c>
      <c r="D429" s="227">
        <f>COUNTIF($C$3:C429,C429)</f>
        <v>1</v>
      </c>
      <c r="E429" t="str">
        <f>+'Icon +'!B3</f>
        <v>Arimbi Lestari</v>
      </c>
      <c r="F429" t="str">
        <f>+'Icon +'!E3</f>
        <v>Off An Perencanaan Keu dan Pendanaan</v>
      </c>
      <c r="G429" s="227" t="str">
        <f>+'Icon +'!C3</f>
        <v>8006041ICP</v>
      </c>
      <c r="H429" t="str">
        <f>+'Icon +'!A3</f>
        <v>Kontributor 1</v>
      </c>
      <c r="I429" s="227" t="s">
        <v>1622</v>
      </c>
      <c r="J429" t="str">
        <f>+'Icon +'!D3</f>
        <v>arimbi.lestari@iconpln.co.id</v>
      </c>
      <c r="M429" s="227">
        <f>COUNTIFS($C$3:C429,C429,$I$3:I429,I429)</f>
        <v>1</v>
      </c>
    </row>
    <row r="430" spans="1:13" s="227" customFormat="1">
      <c r="A430" s="10">
        <f t="shared" si="6"/>
        <v>428</v>
      </c>
      <c r="B430" s="229" t="s">
        <v>1677</v>
      </c>
      <c r="C430" s="229" t="s">
        <v>1679</v>
      </c>
      <c r="D430" s="227">
        <f>COUNTIF($C$3:C430,C430)</f>
        <v>2</v>
      </c>
      <c r="E430" s="306" t="s">
        <v>1680</v>
      </c>
      <c r="F430" s="297">
        <f>+'Kantor Pusat'!E44</f>
        <v>0</v>
      </c>
      <c r="G430" s="297">
        <f>+'Kantor Pusat'!C44</f>
        <v>0</v>
      </c>
      <c r="H430" s="297" t="s">
        <v>100</v>
      </c>
      <c r="I430" s="297" t="s">
        <v>1622</v>
      </c>
      <c r="J430" s="297">
        <f>+'Kantor Pusat'!D44</f>
        <v>0</v>
      </c>
      <c r="M430" s="227">
        <f>COUNTIFS($C$3:C430,C430,$I$3:I430,I430)</f>
        <v>2</v>
      </c>
    </row>
    <row r="431" spans="1:13">
      <c r="A431" s="10">
        <f t="shared" si="6"/>
        <v>429</v>
      </c>
      <c r="B431" s="229" t="s">
        <v>1677</v>
      </c>
      <c r="C431" s="229" t="s">
        <v>1679</v>
      </c>
      <c r="D431" s="227">
        <f>COUNTIF($C$3:C431,C431)</f>
        <v>3</v>
      </c>
      <c r="E431" s="227" t="str">
        <f>+'Icon +'!B4</f>
        <v>Iddo Simutuah</v>
      </c>
      <c r="F431" s="227" t="str">
        <f>+'Icon +'!E4</f>
        <v>Manager Keuangan</v>
      </c>
      <c r="G431" s="227" t="str">
        <f>+'Icon +'!C4</f>
        <v>8407062ICP</v>
      </c>
      <c r="H431" s="227" t="str">
        <f>+'Icon +'!A4</f>
        <v>Reviewer 1</v>
      </c>
      <c r="I431" s="227" t="s">
        <v>1622</v>
      </c>
      <c r="J431" s="227" t="str">
        <f>+'Icon +'!D4</f>
        <v>iddo.simutuah@iconpln.co.id</v>
      </c>
      <c r="M431" s="227">
        <f>COUNTIFS($C$3:C431,C431,$I$3:I431,I431)</f>
        <v>3</v>
      </c>
    </row>
    <row r="432" spans="1:13">
      <c r="A432" s="10">
        <f t="shared" si="6"/>
        <v>430</v>
      </c>
      <c r="B432" s="229" t="s">
        <v>1677</v>
      </c>
      <c r="C432" s="229" t="s">
        <v>1679</v>
      </c>
      <c r="D432" s="227">
        <f>COUNTIF($C$3:C432,C432)</f>
        <v>4</v>
      </c>
      <c r="E432" s="227" t="str">
        <f>+'Icon +'!B5</f>
        <v>Endra</v>
      </c>
      <c r="F432" s="227" t="str">
        <f>+'Icon +'!E5</f>
        <v>VP Keuangan</v>
      </c>
      <c r="G432" s="227" t="str">
        <f>+'Icon +'!C5</f>
        <v>7704011ICP</v>
      </c>
      <c r="H432" s="227" t="str">
        <f>+'Icon +'!A5</f>
        <v>Reviewer 2</v>
      </c>
      <c r="I432" s="227" t="s">
        <v>1622</v>
      </c>
      <c r="J432" s="227" t="str">
        <f>+'Icon +'!D5</f>
        <v>endra@iconpln.co.id</v>
      </c>
      <c r="M432" s="227">
        <f>COUNTIFS($C$3:C432,C432,$I$3:I432,I432)</f>
        <v>4</v>
      </c>
    </row>
    <row r="433" spans="1:13">
      <c r="A433" s="10">
        <f t="shared" si="6"/>
        <v>431</v>
      </c>
      <c r="B433" s="229" t="s">
        <v>1677</v>
      </c>
      <c r="C433" s="229" t="s">
        <v>1679</v>
      </c>
      <c r="D433" s="227">
        <f>COUNTIF($C$3:C433,C433)</f>
        <v>5</v>
      </c>
      <c r="E433" s="227" t="str">
        <f>+'Icon +'!B9</f>
        <v>Ronial Martriwansyah</v>
      </c>
      <c r="F433" s="227">
        <f>+'Icon +'!E9</f>
        <v>0</v>
      </c>
      <c r="G433" s="227">
        <f>+'Icon +'!C9</f>
        <v>0</v>
      </c>
      <c r="H433" s="227" t="str">
        <f>+'Icon +'!A9</f>
        <v>Kontributor 1</v>
      </c>
      <c r="I433" s="227" t="s">
        <v>1623</v>
      </c>
      <c r="J433" s="227">
        <f>+'Icon +'!D9</f>
        <v>0</v>
      </c>
      <c r="M433" s="227">
        <f>COUNTIFS($C$3:C433,C433,$I$3:I433,I433)</f>
        <v>1</v>
      </c>
    </row>
    <row r="434" spans="1:13">
      <c r="A434" s="10">
        <f t="shared" si="6"/>
        <v>432</v>
      </c>
      <c r="B434" s="229" t="s">
        <v>1677</v>
      </c>
      <c r="C434" s="229" t="s">
        <v>1679</v>
      </c>
      <c r="D434" s="227">
        <f>COUNTIF($C$3:C434,C434)</f>
        <v>6</v>
      </c>
      <c r="E434" s="227" t="str">
        <f>+'Icon +'!B10</f>
        <v>Iddo Simutuah</v>
      </c>
      <c r="F434" s="227" t="str">
        <f>+'Icon +'!E10</f>
        <v>Manager Keuangan</v>
      </c>
      <c r="G434" s="227" t="str">
        <f>+'Icon +'!C10</f>
        <v>8407062ICP</v>
      </c>
      <c r="H434" s="227" t="str">
        <f>+'Icon +'!A10</f>
        <v>Reviewer 1</v>
      </c>
      <c r="I434" s="227" t="s">
        <v>1623</v>
      </c>
      <c r="J434" s="227" t="str">
        <f>+'Icon +'!D10</f>
        <v>iddo.simutuah@iconpln.co.id</v>
      </c>
      <c r="M434" s="227">
        <f>COUNTIFS($C$3:C434,C434,$I$3:I434,I434)</f>
        <v>2</v>
      </c>
    </row>
    <row r="435" spans="1:13">
      <c r="A435" s="10">
        <f t="shared" si="6"/>
        <v>433</v>
      </c>
      <c r="B435" s="229" t="s">
        <v>1677</v>
      </c>
      <c r="C435" s="229" t="s">
        <v>1679</v>
      </c>
      <c r="D435" s="227">
        <f>COUNTIF($C$3:C435,C435)</f>
        <v>7</v>
      </c>
      <c r="E435" s="227" t="str">
        <f>+'Icon +'!B11</f>
        <v>Endra</v>
      </c>
      <c r="F435" s="227" t="str">
        <f>+'Icon +'!E11</f>
        <v>VP Keuangan</v>
      </c>
      <c r="G435" s="227" t="str">
        <f>+'Icon +'!C11</f>
        <v>7704011ICP</v>
      </c>
      <c r="H435" s="227" t="str">
        <f>+'Icon +'!A11</f>
        <v>Reviewer 2</v>
      </c>
      <c r="I435" s="227" t="s">
        <v>1623</v>
      </c>
      <c r="J435" s="227" t="str">
        <f>+'Icon +'!D11</f>
        <v>endra@iconpln.co.id</v>
      </c>
      <c r="M435" s="227">
        <f>COUNTIFS($C$3:C435,C435,$I$3:I435,I435)</f>
        <v>3</v>
      </c>
    </row>
    <row r="436" spans="1:13">
      <c r="A436" s="10">
        <f t="shared" si="6"/>
        <v>434</v>
      </c>
      <c r="B436" s="229" t="s">
        <v>1677</v>
      </c>
      <c r="C436" s="229" t="s">
        <v>1683</v>
      </c>
      <c r="D436" s="227">
        <f>COUNTIF($C$3:C436,C436)</f>
        <v>1</v>
      </c>
      <c r="E436" t="str">
        <f>+'PLN E'!B4</f>
        <v>Indri Styaningrum</v>
      </c>
      <c r="F436" t="str">
        <f>+'PLN E'!E4</f>
        <v>Asman Keuangan</v>
      </c>
      <c r="G436" s="227" t="str">
        <f>+'PLN E'!C4</f>
        <v>8812030 - ZEY</v>
      </c>
      <c r="H436" t="str">
        <f>+'PLN E'!A4</f>
        <v>Kontributor 1</v>
      </c>
      <c r="I436" s="227" t="s">
        <v>1622</v>
      </c>
      <c r="J436" t="str">
        <f>+'PLN E'!D4</f>
        <v>Indri.s@plne.co.id</v>
      </c>
      <c r="M436" s="227">
        <f>COUNTIFS($C$3:C436,C436,$I$3:I436,I436)</f>
        <v>1</v>
      </c>
    </row>
    <row r="437" spans="1:13" s="227" customFormat="1">
      <c r="A437" s="10">
        <f t="shared" si="6"/>
        <v>435</v>
      </c>
      <c r="B437" s="229" t="s">
        <v>1677</v>
      </c>
      <c r="C437" s="229" t="s">
        <v>1683</v>
      </c>
      <c r="D437" s="227">
        <f>COUNTIF($C$3:C437,C437)</f>
        <v>2</v>
      </c>
      <c r="E437" s="306" t="s">
        <v>1681</v>
      </c>
      <c r="F437" s="297">
        <f>+'Kantor Pusat'!E51</f>
        <v>0</v>
      </c>
      <c r="G437" s="297">
        <f>+'Kantor Pusat'!C51</f>
        <v>0</v>
      </c>
      <c r="H437" s="297" t="s">
        <v>100</v>
      </c>
      <c r="I437" s="297" t="s">
        <v>1622</v>
      </c>
      <c r="J437" s="297">
        <f>+'Kantor Pusat'!D51</f>
        <v>0</v>
      </c>
      <c r="M437" s="227">
        <f>COUNTIFS($C$3:C437,C437,$I$3:I437,I437)</f>
        <v>2</v>
      </c>
    </row>
    <row r="438" spans="1:13">
      <c r="A438" s="10">
        <f t="shared" si="6"/>
        <v>436</v>
      </c>
      <c r="B438" s="229" t="s">
        <v>1677</v>
      </c>
      <c r="C438" s="229" t="s">
        <v>1683</v>
      </c>
      <c r="D438" s="227">
        <f>COUNTIF($C$3:C438,C438)</f>
        <v>3</v>
      </c>
      <c r="E438" s="227" t="str">
        <f>+'PLN E'!B6</f>
        <v>Fransiska Widyastuti</v>
      </c>
      <c r="F438" s="227" t="str">
        <f>+'PLN E'!E6</f>
        <v>PLT Manajer Senior Anggaran &amp; Keuangan</v>
      </c>
      <c r="G438" s="227" t="str">
        <f>+'PLN E'!C6</f>
        <v>7804014 - PLNE</v>
      </c>
      <c r="H438" s="227" t="str">
        <f>+'PLN E'!A6</f>
        <v>Reviewer 1</v>
      </c>
      <c r="I438" s="227" t="s">
        <v>1622</v>
      </c>
      <c r="J438" s="227" t="str">
        <f>+'PLN E'!D6</f>
        <v>niceika.is@gmail.com</v>
      </c>
      <c r="M438" s="227">
        <f>COUNTIFS($C$3:C438,C438,$I$3:I438,I438)</f>
        <v>3</v>
      </c>
    </row>
    <row r="439" spans="1:13">
      <c r="A439" s="10">
        <f t="shared" si="6"/>
        <v>437</v>
      </c>
      <c r="B439" s="229" t="s">
        <v>1677</v>
      </c>
      <c r="C439" s="229" t="s">
        <v>1683</v>
      </c>
      <c r="D439" s="227">
        <f>COUNTIF($C$3:C439,C439)</f>
        <v>4</v>
      </c>
      <c r="E439" s="227" t="str">
        <f>+'PLN E'!B8</f>
        <v>Alfi Zamzami</v>
      </c>
      <c r="F439" s="227" t="str">
        <f>+'PLN E'!E8</f>
        <v>PLT Direktur Keuangan &amp; SDM</v>
      </c>
      <c r="G439" s="227" t="str">
        <f>+'PLN E'!C8</f>
        <v>6693109 - Z</v>
      </c>
      <c r="H439" s="227" t="str">
        <f>+'PLN E'!A8</f>
        <v>Reviewer 2</v>
      </c>
      <c r="I439" s="227" t="s">
        <v>1622</v>
      </c>
      <c r="J439" s="227" t="str">
        <f>+'PLN E'!D8</f>
        <v>alfi@plne.co.id</v>
      </c>
      <c r="M439" s="227">
        <f>COUNTIFS($C$3:C439,C439,$I$3:I439,I439)</f>
        <v>4</v>
      </c>
    </row>
    <row r="440" spans="1:13">
      <c r="A440" s="10">
        <f t="shared" si="6"/>
        <v>438</v>
      </c>
      <c r="B440" s="229" t="s">
        <v>1677</v>
      </c>
      <c r="C440" s="229" t="s">
        <v>1683</v>
      </c>
      <c r="D440" s="227">
        <f>COUNTIF($C$3:C440,C440)</f>
        <v>5</v>
      </c>
      <c r="E440" s="227" t="str">
        <f>+'PLN E'!B15</f>
        <v>Indri Styaningrum</v>
      </c>
      <c r="F440" s="227" t="str">
        <f>+'PLN E'!E15</f>
        <v>Asman Keuangan</v>
      </c>
      <c r="G440" s="227" t="str">
        <f>+'PLN E'!C15</f>
        <v>8812030 - ZEY</v>
      </c>
      <c r="H440" s="227" t="str">
        <f>+'PLN E'!A15</f>
        <v>Kontributor 1</v>
      </c>
      <c r="I440" s="227" t="s">
        <v>1623</v>
      </c>
      <c r="J440" s="227" t="str">
        <f>+'PLN E'!D15</f>
        <v>Indri.s@plne.co.id</v>
      </c>
      <c r="M440" s="227">
        <f>COUNTIFS($C$3:C440,C440,$I$3:I440,I440)</f>
        <v>1</v>
      </c>
    </row>
    <row r="441" spans="1:13">
      <c r="A441" s="10">
        <f t="shared" si="6"/>
        <v>439</v>
      </c>
      <c r="B441" s="229" t="s">
        <v>1677</v>
      </c>
      <c r="C441" s="229" t="s">
        <v>1683</v>
      </c>
      <c r="D441" s="227">
        <f>COUNTIF($C$3:C441,C441)</f>
        <v>6</v>
      </c>
      <c r="E441" s="227" t="str">
        <f>+'PLN E'!B17</f>
        <v>Fransiska Widyastuti</v>
      </c>
      <c r="F441" s="227" t="str">
        <f>+'PLN E'!E17</f>
        <v>PLT Manajer Senior Anggaran &amp; Keuangan</v>
      </c>
      <c r="G441" s="227" t="str">
        <f>+'PLN E'!C17</f>
        <v>7804014 - PLNE</v>
      </c>
      <c r="H441" s="227" t="str">
        <f>+'PLN E'!A17</f>
        <v>Reviewer 1</v>
      </c>
      <c r="I441" s="227" t="s">
        <v>1623</v>
      </c>
      <c r="J441" s="227" t="str">
        <f>+'PLN E'!D17</f>
        <v>niceika.is@gmail.com</v>
      </c>
      <c r="M441" s="227">
        <f>COUNTIFS($C$3:C441,C441,$I$3:I441,I441)</f>
        <v>2</v>
      </c>
    </row>
    <row r="442" spans="1:13">
      <c r="A442" s="10">
        <f t="shared" si="6"/>
        <v>440</v>
      </c>
      <c r="B442" s="229" t="s">
        <v>1677</v>
      </c>
      <c r="C442" s="229" t="s">
        <v>1683</v>
      </c>
      <c r="D442" s="227">
        <f>COUNTIF($C$3:C442,C442)</f>
        <v>7</v>
      </c>
      <c r="E442" s="227" t="str">
        <f>+'PLN E'!B19</f>
        <v>Alfi Zamzami</v>
      </c>
      <c r="F442" s="227" t="str">
        <f>+'PLN E'!E19</f>
        <v>PLT Direktur Keuangan &amp; SDM</v>
      </c>
      <c r="G442" s="227" t="str">
        <f>+'PLN E'!C19</f>
        <v>6693109 - Z</v>
      </c>
      <c r="H442" s="227" t="str">
        <f>+'PLN E'!A19</f>
        <v>Reviewer 2</v>
      </c>
      <c r="I442" s="227" t="s">
        <v>1623</v>
      </c>
      <c r="J442" s="227" t="str">
        <f>+'PLN E'!D19</f>
        <v>alfi@plne.co.id</v>
      </c>
      <c r="M442" s="227">
        <f>COUNTIFS($C$3:C442,C442,$I$3:I442,I442)</f>
        <v>3</v>
      </c>
    </row>
    <row r="443" spans="1:13">
      <c r="A443" s="10">
        <f t="shared" si="6"/>
        <v>441</v>
      </c>
      <c r="B443" s="229" t="s">
        <v>1677</v>
      </c>
      <c r="C443" s="229" t="s">
        <v>1682</v>
      </c>
      <c r="D443" s="227">
        <f>COUNTIF($C$3:C443,C443)</f>
        <v>1</v>
      </c>
      <c r="E443" t="str">
        <f>+'PLN Tarakan'!B4</f>
        <v>Rahmat Gino</v>
      </c>
      <c r="F443" t="str">
        <f>+'PLN Tarakan'!E4</f>
        <v>Staf</v>
      </c>
      <c r="G443" s="227" t="str">
        <f>+'PLN Tarakan'!C4</f>
        <v>8610011TRK</v>
      </c>
      <c r="H443" t="str">
        <f>+'PLN Tarakan'!A4</f>
        <v>Kontributor 1</v>
      </c>
      <c r="I443" s="227" t="s">
        <v>1622</v>
      </c>
      <c r="J443" t="str">
        <f>+'PLN Tarakan'!D4</f>
        <v>r.gino@pln-t.co.id</v>
      </c>
      <c r="M443" s="227">
        <f>COUNTIFS($C$3:C443,C443,$I$3:I443,I443)</f>
        <v>1</v>
      </c>
    </row>
    <row r="444" spans="1:13">
      <c r="A444" s="10">
        <f t="shared" si="6"/>
        <v>442</v>
      </c>
      <c r="B444" s="229" t="s">
        <v>1677</v>
      </c>
      <c r="C444" s="229" t="s">
        <v>1682</v>
      </c>
      <c r="D444" s="227">
        <f>COUNTIF($C$3:C444,C444)</f>
        <v>2</v>
      </c>
      <c r="E444" s="227" t="str">
        <f>+'PLN Tarakan'!B5</f>
        <v>Edi Sugianto</v>
      </c>
      <c r="F444" s="227" t="str">
        <f>+'PLN Tarakan'!E5</f>
        <v>Staf</v>
      </c>
      <c r="G444" s="227" t="str">
        <f>+'PLN Tarakan'!C5</f>
        <v>8610009TRK</v>
      </c>
      <c r="H444" s="227" t="str">
        <f>+'PLN Tarakan'!A5</f>
        <v>Kontributor 2</v>
      </c>
      <c r="I444" s="227" t="s">
        <v>1622</v>
      </c>
      <c r="J444" s="227" t="str">
        <f>+'PLN Tarakan'!D5</f>
        <v>edi.sugih@pln-t.co.id</v>
      </c>
      <c r="M444" s="227">
        <f>COUNTIFS($C$3:C444,C444,$I$3:I444,I444)</f>
        <v>2</v>
      </c>
    </row>
    <row r="445" spans="1:13">
      <c r="A445" s="10">
        <f t="shared" si="6"/>
        <v>443</v>
      </c>
      <c r="B445" s="229" t="s">
        <v>1677</v>
      </c>
      <c r="C445" s="229" t="s">
        <v>1682</v>
      </c>
      <c r="D445" s="227">
        <f>COUNTIF($C$3:C445,C445)</f>
        <v>3</v>
      </c>
      <c r="E445" s="227" t="str">
        <f>+'PLN Tarakan'!B6</f>
        <v>M. Tahir Rasyid</v>
      </c>
      <c r="F445" s="227" t="str">
        <f>+'PLN Tarakan'!E6</f>
        <v>DM (Setara)</v>
      </c>
      <c r="G445" s="227" t="str">
        <f>+'PLN Tarakan'!C6</f>
        <v>6685054F</v>
      </c>
      <c r="H445" s="227" t="str">
        <f>+'PLN Tarakan'!A6</f>
        <v>Reviewer 1</v>
      </c>
      <c r="I445" s="227" t="s">
        <v>1622</v>
      </c>
      <c r="J445" s="227" t="str">
        <f>+'PLN Tarakan'!D6</f>
        <v>mtrasyid@pln-t.co.id</v>
      </c>
      <c r="M445" s="227">
        <f>COUNTIFS($C$3:C445,C445,$I$3:I445,I445)</f>
        <v>3</v>
      </c>
    </row>
    <row r="446" spans="1:13">
      <c r="A446" s="10">
        <f t="shared" si="6"/>
        <v>444</v>
      </c>
      <c r="B446" s="229" t="s">
        <v>1677</v>
      </c>
      <c r="C446" s="229" t="s">
        <v>1682</v>
      </c>
      <c r="D446" s="227">
        <f>COUNTIF($C$3:C446,C446)</f>
        <v>4</v>
      </c>
      <c r="E446" s="227" t="str">
        <f>+'PLN Tarakan'!B7</f>
        <v>Roni Karua</v>
      </c>
      <c r="F446" s="227" t="str">
        <f>+'PLN Tarakan'!E7</f>
        <v>Manajer (Setara)</v>
      </c>
      <c r="G446" s="227" t="str">
        <f>+'PLN Tarakan'!C7</f>
        <v>7905008D</v>
      </c>
      <c r="H446" s="227" t="str">
        <f>+'PLN Tarakan'!A7</f>
        <v>Reviewer 2</v>
      </c>
      <c r="I446" s="227" t="s">
        <v>1622</v>
      </c>
      <c r="J446" s="227" t="str">
        <f>+'PLN Tarakan'!D7</f>
        <v>ronikarua@pln.co.id</v>
      </c>
      <c r="M446" s="227">
        <f>COUNTIFS($C$3:C446,C446,$I$3:I446,I446)</f>
        <v>4</v>
      </c>
    </row>
    <row r="447" spans="1:13">
      <c r="A447" s="10">
        <f t="shared" si="6"/>
        <v>445</v>
      </c>
      <c r="B447" s="229" t="s">
        <v>1677</v>
      </c>
      <c r="C447" s="229" t="s">
        <v>1682</v>
      </c>
      <c r="D447" s="227">
        <f>COUNTIF($C$3:C447,C447)</f>
        <v>5</v>
      </c>
      <c r="E447" s="227" t="str">
        <f>+'PLN Tarakan'!B13</f>
        <v>Andi Ripansyah</v>
      </c>
      <c r="F447" s="227" t="str">
        <f>+'PLN Tarakan'!E13</f>
        <v>Staf</v>
      </c>
      <c r="G447" s="227" t="str">
        <f>+'PLN Tarakan'!C13</f>
        <v>8010035TRK</v>
      </c>
      <c r="H447" s="227" t="str">
        <f>+'PLN Tarakan'!A13</f>
        <v>Kontributor 1</v>
      </c>
      <c r="I447" s="227" t="s">
        <v>1623</v>
      </c>
      <c r="J447" s="227" t="str">
        <f>+'PLN Tarakan'!D13</f>
        <v>andi.pintrk@gmail.com</v>
      </c>
      <c r="M447" s="227">
        <f>COUNTIFS($C$3:C447,C447,$I$3:I447,I447)</f>
        <v>1</v>
      </c>
    </row>
    <row r="448" spans="1:13">
      <c r="A448" s="10">
        <f t="shared" si="6"/>
        <v>446</v>
      </c>
      <c r="B448" s="229" t="s">
        <v>1677</v>
      </c>
      <c r="C448" s="229" t="s">
        <v>1682</v>
      </c>
      <c r="D448" s="227">
        <f>COUNTIF($C$3:C448,C448)</f>
        <v>6</v>
      </c>
      <c r="E448" s="227" t="str">
        <f>+'PLN Tarakan'!B14</f>
        <v>Yusuf Saefudin</v>
      </c>
      <c r="F448" s="227" t="str">
        <f>+'PLN Tarakan'!E14</f>
        <v>DM (Setara)</v>
      </c>
      <c r="G448" s="227" t="str">
        <f>+'PLN Tarakan'!C14</f>
        <v>7510005TRK</v>
      </c>
      <c r="H448" s="227" t="str">
        <f>+'PLN Tarakan'!A14</f>
        <v>Reviewer 1</v>
      </c>
      <c r="I448" s="227" t="s">
        <v>1623</v>
      </c>
      <c r="J448" s="227" t="str">
        <f>+'PLN Tarakan'!D14</f>
        <v>yusaef.001@gmail.com</v>
      </c>
      <c r="M448" s="227">
        <f>COUNTIFS($C$3:C448,C448,$I$3:I448,I448)</f>
        <v>2</v>
      </c>
    </row>
    <row r="449" spans="1:13">
      <c r="A449" s="10">
        <f t="shared" si="6"/>
        <v>447</v>
      </c>
      <c r="B449" s="229" t="s">
        <v>1677</v>
      </c>
      <c r="C449" s="229" t="s">
        <v>1682</v>
      </c>
      <c r="D449" s="227">
        <f>COUNTIF($C$3:C449,C449)</f>
        <v>7</v>
      </c>
      <c r="E449" s="227" t="str">
        <f>+'PLN Tarakan'!B15</f>
        <v>Slamet Pujito</v>
      </c>
      <c r="F449" s="227" t="str">
        <f>+'PLN Tarakan'!E15</f>
        <v>Manajer (Setara)</v>
      </c>
      <c r="G449" s="227" t="str">
        <f>+'PLN Tarakan'!C15</f>
        <v>7493179D</v>
      </c>
      <c r="H449" s="227" t="str">
        <f>+'PLN Tarakan'!A15</f>
        <v>Reviewer 2</v>
      </c>
      <c r="I449" s="227" t="s">
        <v>1623</v>
      </c>
      <c r="J449" s="227" t="str">
        <f>+'PLN Tarakan'!D15</f>
        <v>zhits.trk@gmail.com</v>
      </c>
      <c r="M449" s="227">
        <f>COUNTIFS($C$3:C449,C449,$I$3:I449,I449)</f>
        <v>3</v>
      </c>
    </row>
    <row r="450" spans="1:13">
      <c r="A450" s="10">
        <f t="shared" si="6"/>
        <v>448</v>
      </c>
      <c r="B450" s="229" t="s">
        <v>1677</v>
      </c>
      <c r="C450" s="229" t="s">
        <v>1684</v>
      </c>
      <c r="D450" s="227">
        <f>COUNTIF($C$3:C450,C450)</f>
        <v>1</v>
      </c>
      <c r="E450" t="str">
        <f>+'PLN BB'!B4</f>
        <v>Erics Respeka Mardagipraja</v>
      </c>
      <c r="F450" t="str">
        <f>+'PLN BB'!E4</f>
        <v>Staf</v>
      </c>
      <c r="G450" s="227" t="str">
        <f>+'PLN BB'!C4</f>
        <v>8412005ZBY</v>
      </c>
      <c r="H450" t="str">
        <f>+'PLN BB'!A4</f>
        <v>Kontributor 1</v>
      </c>
      <c r="I450" s="227" t="s">
        <v>1622</v>
      </c>
      <c r="J450" t="str">
        <f>+'PLN BB'!D4</f>
        <v>erics.respeka@plnbatubara.co.id</v>
      </c>
      <c r="M450" s="227">
        <f>COUNTIFS($C$3:C450,C450,$I$3:I450,I450)</f>
        <v>1</v>
      </c>
    </row>
    <row r="451" spans="1:13">
      <c r="A451" s="10">
        <f t="shared" si="6"/>
        <v>449</v>
      </c>
      <c r="B451" s="229" t="s">
        <v>1677</v>
      </c>
      <c r="C451" s="229" t="s">
        <v>1684</v>
      </c>
      <c r="D451" s="227">
        <f>COUNTIF($C$3:C451,C451)</f>
        <v>2</v>
      </c>
      <c r="E451" s="227" t="str">
        <f>+'PLN BB'!B5</f>
        <v>Arin Mei Ekaningtyas</v>
      </c>
      <c r="F451" s="227" t="str">
        <f>+'PLN BB'!E5</f>
        <v>Staf</v>
      </c>
      <c r="G451" s="227" t="str">
        <f>+'PLN BB'!C5</f>
        <v>8810003ZBY</v>
      </c>
      <c r="H451" s="227" t="str">
        <f>+'PLN BB'!A5</f>
        <v>Kontributor 2</v>
      </c>
      <c r="I451" s="227" t="s">
        <v>1622</v>
      </c>
      <c r="J451" s="227" t="str">
        <f>+'PLN BB'!D5</f>
        <v xml:space="preserve">arin.mei@plnbatubara.co.id </v>
      </c>
      <c r="M451" s="227">
        <f>COUNTIFS($C$3:C451,C451,$I$3:I451,I451)</f>
        <v>2</v>
      </c>
    </row>
    <row r="452" spans="1:13">
      <c r="A452" s="10">
        <f t="shared" si="6"/>
        <v>450</v>
      </c>
      <c r="B452" s="229" t="s">
        <v>1677</v>
      </c>
      <c r="C452" s="229" t="s">
        <v>1684</v>
      </c>
      <c r="D452" s="227">
        <f>COUNTIF($C$3:C452,C452)</f>
        <v>3</v>
      </c>
      <c r="E452" s="306" t="s">
        <v>1685</v>
      </c>
      <c r="F452" s="297" t="str">
        <f>+'PLN BB'!E6</f>
        <v>DM (Setara)</v>
      </c>
      <c r="G452" s="297">
        <f>+'PLN BB'!C6</f>
        <v>0</v>
      </c>
      <c r="H452" s="297" t="str">
        <f>+'PLN BB'!A6</f>
        <v>Reviewer 1</v>
      </c>
      <c r="I452" s="297" t="s">
        <v>1622</v>
      </c>
      <c r="J452" s="297">
        <f>+'PLN BB'!D6</f>
        <v>0</v>
      </c>
      <c r="M452" s="227">
        <f>COUNTIFS($C$3:C452,C452,$I$3:I452,I452)</f>
        <v>3</v>
      </c>
    </row>
    <row r="453" spans="1:13">
      <c r="A453" s="10">
        <f t="shared" si="6"/>
        <v>451</v>
      </c>
      <c r="B453" s="229" t="s">
        <v>1677</v>
      </c>
      <c r="C453" s="229" t="s">
        <v>1684</v>
      </c>
      <c r="D453" s="227">
        <f>COUNTIF($C$3:C453,C453)</f>
        <v>4</v>
      </c>
      <c r="E453" s="227" t="str">
        <f>+'PLN BB'!B7</f>
        <v>Suwondo</v>
      </c>
      <c r="F453" s="227" t="str">
        <f>+'PLN BB'!E7</f>
        <v>Manajer (Setara)</v>
      </c>
      <c r="G453" s="227" t="str">
        <f>+'PLN BB'!C7</f>
        <v>7094013P</v>
      </c>
      <c r="H453" s="227" t="str">
        <f>+'PLN BB'!A7</f>
        <v>Reviewer 2</v>
      </c>
      <c r="I453" s="227" t="s">
        <v>1622</v>
      </c>
      <c r="J453" s="227" t="str">
        <f>+'PLN BB'!D7</f>
        <v>suwondo@plnbatubara@co.id</v>
      </c>
      <c r="M453" s="227">
        <f>COUNTIFS($C$3:C453,C453,$I$3:I453,I453)</f>
        <v>4</v>
      </c>
    </row>
    <row r="454" spans="1:13">
      <c r="A454" s="10">
        <f t="shared" si="6"/>
        <v>452</v>
      </c>
      <c r="B454" s="229" t="s">
        <v>1677</v>
      </c>
      <c r="C454" s="229" t="s">
        <v>1684</v>
      </c>
      <c r="D454" s="227">
        <f>COUNTIF($C$3:C454,C454)</f>
        <v>5</v>
      </c>
      <c r="E454" s="227" t="str">
        <f>+'PLN BB'!B13</f>
        <v>Erics Respeka Mardagipraja</v>
      </c>
      <c r="F454" s="227" t="str">
        <f>+'PLN BB'!E13</f>
        <v>Staf</v>
      </c>
      <c r="G454" s="227" t="str">
        <f>+'PLN BB'!C13</f>
        <v>8412005ZBY</v>
      </c>
      <c r="H454" s="227" t="str">
        <f>+'PLN BB'!A13</f>
        <v>Kontributor 1</v>
      </c>
      <c r="I454" s="227" t="s">
        <v>1623</v>
      </c>
      <c r="J454" s="227" t="str">
        <f>+'PLN BB'!D13</f>
        <v>erics.respeka@plnbatubara.co.id</v>
      </c>
      <c r="M454" s="227">
        <f>COUNTIFS($C$3:C454,C454,$I$3:I454,I454)</f>
        <v>1</v>
      </c>
    </row>
    <row r="455" spans="1:13">
      <c r="A455" s="10">
        <f t="shared" ref="A455:A477" si="7">1+A454</f>
        <v>453</v>
      </c>
      <c r="B455" s="229" t="s">
        <v>1677</v>
      </c>
      <c r="C455" s="229" t="s">
        <v>1684</v>
      </c>
      <c r="D455" s="227">
        <f>COUNTIF($C$3:C455,C455)</f>
        <v>6</v>
      </c>
      <c r="E455" s="306" t="s">
        <v>1685</v>
      </c>
      <c r="F455" s="297" t="str">
        <f>+'PLN BB'!E15</f>
        <v>DM (Setara)</v>
      </c>
      <c r="G455" s="297">
        <f>+'PLN BB'!C15</f>
        <v>0</v>
      </c>
      <c r="H455" s="297" t="str">
        <f>+'PLN BB'!A15</f>
        <v>Reviewer 1</v>
      </c>
      <c r="I455" s="297" t="s">
        <v>1623</v>
      </c>
      <c r="J455" s="297">
        <f>+'PLN BB'!D15</f>
        <v>0</v>
      </c>
      <c r="M455" s="227">
        <f>COUNTIFS($C$3:C455,C455,$I$3:I455,I455)</f>
        <v>2</v>
      </c>
    </row>
    <row r="456" spans="1:13">
      <c r="A456" s="10">
        <f t="shared" si="7"/>
        <v>454</v>
      </c>
      <c r="B456" s="229" t="s">
        <v>1677</v>
      </c>
      <c r="C456" s="229" t="s">
        <v>1684</v>
      </c>
      <c r="D456" s="227">
        <f>COUNTIF($C$3:C456,C456)</f>
        <v>7</v>
      </c>
      <c r="E456" s="227" t="str">
        <f>+'PLN BB'!B16</f>
        <v>Suwondo</v>
      </c>
      <c r="F456" s="227" t="str">
        <f>+'PLN BB'!E16</f>
        <v>Manajer (Setara)</v>
      </c>
      <c r="G456" s="227" t="str">
        <f>+'PLN BB'!C16</f>
        <v>7094013P</v>
      </c>
      <c r="H456" s="227" t="str">
        <f>+'PLN BB'!A16</f>
        <v>Reviewer 2</v>
      </c>
      <c r="I456" s="227" t="s">
        <v>1623</v>
      </c>
      <c r="J456" s="227" t="str">
        <f>+'PLN BB'!D16</f>
        <v>suwondo@plnbatubara@co.id</v>
      </c>
      <c r="M456" s="227">
        <f>COUNTIFS($C$3:C456,C456,$I$3:I456,I456)</f>
        <v>3</v>
      </c>
    </row>
    <row r="457" spans="1:13">
      <c r="A457" s="10">
        <f t="shared" si="7"/>
        <v>455</v>
      </c>
      <c r="B457" s="229" t="s">
        <v>1677</v>
      </c>
      <c r="C457" s="229" t="s">
        <v>1686</v>
      </c>
      <c r="D457" s="227">
        <f>COUNTIF($C$3:C457,C457)</f>
        <v>1</v>
      </c>
      <c r="E457" t="str">
        <f>+BAG!B4</f>
        <v>Aniq Luthfi</v>
      </c>
      <c r="F457" t="str">
        <f>+BAG!E4</f>
        <v>Staff Operasi</v>
      </c>
      <c r="G457" s="227" t="str">
        <f>+BAG!C4</f>
        <v>9015028BA</v>
      </c>
      <c r="H457" t="str">
        <f>+BAG!A4</f>
        <v>Kontributor 1</v>
      </c>
      <c r="I457" s="227" t="s">
        <v>1622</v>
      </c>
      <c r="J457" t="str">
        <f>+BAG!D4</f>
        <v>luthfianiq@gmail.com</v>
      </c>
      <c r="M457" s="227">
        <f>COUNTIFS($C$3:C457,C457,$I$3:I457,I457)</f>
        <v>1</v>
      </c>
    </row>
    <row r="458" spans="1:13">
      <c r="A458" s="10">
        <f t="shared" si="7"/>
        <v>456</v>
      </c>
      <c r="B458" s="229" t="s">
        <v>1677</v>
      </c>
      <c r="C458" s="229" t="s">
        <v>1686</v>
      </c>
      <c r="D458" s="227">
        <f>COUNTIF($C$3:C458,C458)</f>
        <v>2</v>
      </c>
      <c r="E458" s="227" t="str">
        <f>+BAG!B5</f>
        <v>Hosana Priladosi Nugraha</v>
      </c>
      <c r="F458" s="227" t="str">
        <f>+BAG!E5</f>
        <v>Staff Operasi</v>
      </c>
      <c r="G458" s="227" t="str">
        <f>+BAG!C5</f>
        <v>8814027BA</v>
      </c>
      <c r="H458" s="227" t="str">
        <f>+BAG!A5</f>
        <v>Kontributor 2</v>
      </c>
      <c r="I458" s="227" t="s">
        <v>1622</v>
      </c>
      <c r="J458" s="227" t="str">
        <f>+BAG!D5</f>
        <v>hosanaproladosi@gmail.com</v>
      </c>
      <c r="M458" s="227">
        <f>COUNTIFS($C$3:C458,C458,$I$3:I458,I458)</f>
        <v>2</v>
      </c>
    </row>
    <row r="459" spans="1:13">
      <c r="A459" s="10">
        <f t="shared" si="7"/>
        <v>457</v>
      </c>
      <c r="B459" s="229" t="s">
        <v>1677</v>
      </c>
      <c r="C459" s="229" t="s">
        <v>1686</v>
      </c>
      <c r="D459" s="227">
        <f>COUNTIF($C$3:C459,C459)</f>
        <v>3</v>
      </c>
      <c r="E459" s="227" t="str">
        <f>+BAG!B6</f>
        <v>Hari Mulyono</v>
      </c>
      <c r="F459" s="227" t="str">
        <f>+BAG!E6</f>
        <v>DM Usaha &amp; Operasi Armada</v>
      </c>
      <c r="G459" s="227" t="str">
        <f>+BAG!C6</f>
        <v>7312015BA</v>
      </c>
      <c r="H459" s="227" t="str">
        <f>+BAG!A6</f>
        <v>Reviewer 1</v>
      </c>
      <c r="I459" s="227" t="s">
        <v>1622</v>
      </c>
      <c r="J459" s="227" t="str">
        <f>+BAG!D6</f>
        <v>harihasan@gmail.com</v>
      </c>
      <c r="M459" s="227">
        <f>COUNTIFS($C$3:C459,C459,$I$3:I459,I459)</f>
        <v>3</v>
      </c>
    </row>
    <row r="460" spans="1:13">
      <c r="A460" s="10">
        <f t="shared" si="7"/>
        <v>458</v>
      </c>
      <c r="B460" s="229" t="s">
        <v>1677</v>
      </c>
      <c r="C460" s="229" t="s">
        <v>1686</v>
      </c>
      <c r="D460" s="227">
        <f>COUNTIF($C$3:C460,C460)</f>
        <v>4</v>
      </c>
      <c r="E460" s="227" t="str">
        <f>+BAG!B7</f>
        <v>Singgih Koesdarijanto</v>
      </c>
      <c r="F460" s="227" t="str">
        <f>+BAG!E7</f>
        <v>Manager Usaha &amp; Operasi Armada</v>
      </c>
      <c r="G460" s="227" t="str">
        <f>+BAG!C7</f>
        <v>6712005BA</v>
      </c>
      <c r="H460" s="227" t="str">
        <f>+BAG!A7</f>
        <v>Reviewer 2</v>
      </c>
      <c r="I460" s="227" t="s">
        <v>1622</v>
      </c>
      <c r="J460" s="227" t="str">
        <f>+BAG!D7</f>
        <v>s123janto@yahoo.com</v>
      </c>
      <c r="M460" s="227">
        <f>COUNTIFS($C$3:C460,C460,$I$3:I460,I460)</f>
        <v>4</v>
      </c>
    </row>
    <row r="461" spans="1:13">
      <c r="A461" s="10">
        <f t="shared" si="7"/>
        <v>459</v>
      </c>
      <c r="B461" s="229" t="s">
        <v>1677</v>
      </c>
      <c r="C461" s="229" t="s">
        <v>1686</v>
      </c>
      <c r="D461" s="227">
        <f>COUNTIF($C$3:C461,C461)</f>
        <v>5</v>
      </c>
      <c r="E461" s="227" t="str">
        <f>+BAG!B12</f>
        <v>Moh. Ichsan</v>
      </c>
      <c r="F461" s="227" t="str">
        <f>+BAG!E12</f>
        <v>DM Keuangan</v>
      </c>
      <c r="G461" s="227" t="str">
        <f>+BAG!C12</f>
        <v>7612028BA</v>
      </c>
      <c r="H461" s="227" t="str">
        <f>+BAG!A12</f>
        <v>Kontributor 1</v>
      </c>
      <c r="I461" s="227" t="s">
        <v>1623</v>
      </c>
      <c r="J461" s="227" t="str">
        <f>+BAG!D12</f>
        <v>shanda.latifa2015@gmail.com</v>
      </c>
      <c r="M461" s="227">
        <f>COUNTIFS($C$3:C461,C461,$I$3:I461,I461)</f>
        <v>1</v>
      </c>
    </row>
    <row r="462" spans="1:13">
      <c r="A462" s="10">
        <f t="shared" si="7"/>
        <v>460</v>
      </c>
      <c r="B462" s="229" t="s">
        <v>1677</v>
      </c>
      <c r="C462" s="229" t="s">
        <v>1686</v>
      </c>
      <c r="D462" s="227">
        <f>COUNTIF($C$3:C462,C462)</f>
        <v>6</v>
      </c>
      <c r="E462" s="227" t="str">
        <f>+BAG!B13</f>
        <v>Medi Suhandi</v>
      </c>
      <c r="F462" s="227" t="str">
        <f>+BAG!E13</f>
        <v>DM Akuntansi</v>
      </c>
      <c r="G462" s="227" t="str">
        <f>+BAG!C13</f>
        <v>6712006BA</v>
      </c>
      <c r="H462" s="227" t="str">
        <f>+BAG!A13</f>
        <v>Reviewer 1</v>
      </c>
      <c r="I462" s="227" t="s">
        <v>1623</v>
      </c>
      <c r="J462" s="227" t="str">
        <f>+BAG!D13</f>
        <v>medi_suhandi@yahoo.com</v>
      </c>
      <c r="M462" s="227">
        <f>COUNTIFS($C$3:C462,C462,$I$3:I462,I462)</f>
        <v>2</v>
      </c>
    </row>
    <row r="463" spans="1:13">
      <c r="A463" s="10">
        <f t="shared" si="7"/>
        <v>461</v>
      </c>
      <c r="B463" s="229" t="s">
        <v>1677</v>
      </c>
      <c r="C463" s="229" t="s">
        <v>1686</v>
      </c>
      <c r="D463" s="227">
        <f>COUNTIF($C$3:C463,C463)</f>
        <v>7</v>
      </c>
      <c r="E463" s="227" t="str">
        <f>+BAG!B14</f>
        <v>Iskandar</v>
      </c>
      <c r="F463" s="227" t="str">
        <f>+BAG!E14</f>
        <v>Manager Keuangan</v>
      </c>
      <c r="G463" s="227" t="str">
        <f>+BAG!C14</f>
        <v>6812008BA</v>
      </c>
      <c r="H463" s="227" t="str">
        <f>+BAG!A14</f>
        <v>Reviewer 2</v>
      </c>
      <c r="I463" s="227" t="s">
        <v>1623</v>
      </c>
      <c r="J463" s="227" t="str">
        <f>+BAG!D14</f>
        <v>isdepok@yahoo.co.id</v>
      </c>
      <c r="M463" s="227">
        <f>COUNTIFS($C$3:C463,C463,$I$3:I463,I463)</f>
        <v>3</v>
      </c>
    </row>
    <row r="464" spans="1:13">
      <c r="A464" s="10">
        <f t="shared" si="7"/>
        <v>462</v>
      </c>
      <c r="B464" s="229" t="s">
        <v>1677</v>
      </c>
      <c r="C464" s="229" t="s">
        <v>1687</v>
      </c>
      <c r="D464" s="227">
        <f>COUNTIF($C$3:C464,C464)</f>
        <v>1</v>
      </c>
      <c r="E464" t="str">
        <f>+HP!B4</f>
        <v>Priska Jane Roskilde Siagian</v>
      </c>
      <c r="F464" t="str">
        <f>+HP!E4</f>
        <v>Supervisor Pengembangan Bisnis</v>
      </c>
      <c r="G464" s="227" t="str">
        <f>+HP!C4</f>
        <v>9114001HP</v>
      </c>
      <c r="H464" t="str">
        <f>+HP!A4</f>
        <v>Kontributor 1</v>
      </c>
      <c r="I464" s="227" t="s">
        <v>1622</v>
      </c>
      <c r="J464" t="str">
        <f>+HP!D4</f>
        <v>priska.haleyora@gmail.com</v>
      </c>
      <c r="M464" s="227">
        <f>COUNTIFS($C$3:C464,C464,$I$3:I464,I464)</f>
        <v>1</v>
      </c>
    </row>
    <row r="465" spans="1:13">
      <c r="A465" s="10">
        <f t="shared" si="7"/>
        <v>463</v>
      </c>
      <c r="B465" s="229" t="s">
        <v>1677</v>
      </c>
      <c r="C465" s="229" t="s">
        <v>1687</v>
      </c>
      <c r="D465" s="227">
        <f>COUNTIF($C$3:C465,C465)</f>
        <v>2</v>
      </c>
      <c r="E465" s="227" t="str">
        <f>+HP!B5</f>
        <v>Dody Anugrah Permana Tasdik</v>
      </c>
      <c r="F465" s="227" t="str">
        <f>+HP!E5</f>
        <v>PLT Kinerja &amp; Tata Kelola Korporat</v>
      </c>
      <c r="G465" s="227" t="str">
        <f>+HP!C5</f>
        <v>8516030HP</v>
      </c>
      <c r="H465" s="227" t="str">
        <f>+HP!A5</f>
        <v>Kontributor 2</v>
      </c>
      <c r="I465" s="227" t="s">
        <v>1622</v>
      </c>
      <c r="J465" s="227" t="str">
        <f>+HP!D5</f>
        <v>dody.haleyora@gmail.com</v>
      </c>
      <c r="M465" s="227">
        <f>COUNTIFS($C$3:C465,C465,$I$3:I465,I465)</f>
        <v>2</v>
      </c>
    </row>
    <row r="466" spans="1:13">
      <c r="A466" s="10">
        <f t="shared" si="7"/>
        <v>464</v>
      </c>
      <c r="B466" s="229" t="s">
        <v>1677</v>
      </c>
      <c r="C466" s="229" t="s">
        <v>1687</v>
      </c>
      <c r="D466" s="227">
        <f>COUNTIF($C$3:C466,C466)</f>
        <v>3</v>
      </c>
      <c r="E466" s="227" t="str">
        <f>+HP!B6</f>
        <v xml:space="preserve">Sinung Triwulandari </v>
      </c>
      <c r="F466" s="227" t="str">
        <f>+HP!E6</f>
        <v>Kadiv OPB</v>
      </c>
      <c r="G466" s="227" t="str">
        <f>+HP!C6</f>
        <v>7194263B</v>
      </c>
      <c r="H466" s="227" t="str">
        <f>+HP!A6</f>
        <v>Reviewer 1</v>
      </c>
      <c r="I466" s="227" t="s">
        <v>1622</v>
      </c>
      <c r="J466" s="227" t="str">
        <f>+HP!D6</f>
        <v>sinung.t@gmail.com</v>
      </c>
      <c r="M466" s="227">
        <f>COUNTIFS($C$3:C466,C466,$I$3:I466,I466)</f>
        <v>3</v>
      </c>
    </row>
    <row r="467" spans="1:13">
      <c r="A467" s="10">
        <f t="shared" si="7"/>
        <v>465</v>
      </c>
      <c r="B467" s="229" t="s">
        <v>1677</v>
      </c>
      <c r="C467" s="229" t="s">
        <v>1687</v>
      </c>
      <c r="D467" s="227">
        <f>COUNTIF($C$3:C467,C467)</f>
        <v>4</v>
      </c>
      <c r="E467" s="227" t="str">
        <f>+HP!B7</f>
        <v>Achmad Karsawinata</v>
      </c>
      <c r="F467" s="227" t="str">
        <f>+HP!E7</f>
        <v>Sekretaris Perusahaan</v>
      </c>
      <c r="G467" s="227" t="str">
        <f>+HP!C7</f>
        <v>6297082Z</v>
      </c>
      <c r="H467" s="227" t="str">
        <f>+HP!A7</f>
        <v>Reviewer 2</v>
      </c>
      <c r="I467" s="227" t="s">
        <v>1622</v>
      </c>
      <c r="J467" s="227" t="str">
        <f>+HP!D7</f>
        <v>achmadkarsa@gmail.com</v>
      </c>
      <c r="M467" s="227">
        <f>COUNTIFS($C$3:C467,C467,$I$3:I467,I467)</f>
        <v>4</v>
      </c>
    </row>
    <row r="468" spans="1:13">
      <c r="A468" s="10">
        <f t="shared" si="7"/>
        <v>466</v>
      </c>
      <c r="B468" s="229" t="s">
        <v>1677</v>
      </c>
      <c r="C468" s="229" t="s">
        <v>1687</v>
      </c>
      <c r="D468" s="227">
        <f>COUNTIF($C$3:C468,C468)</f>
        <v>5</v>
      </c>
      <c r="E468" s="227" t="str">
        <f>+HP!B12</f>
        <v>Rike Atriyadi</v>
      </c>
      <c r="F468" s="227" t="str">
        <f>+HP!E12</f>
        <v>Staf Anggaran</v>
      </c>
      <c r="G468" s="227" t="str">
        <f>+HP!C12</f>
        <v>9317034HP</v>
      </c>
      <c r="H468" s="227" t="str">
        <f>+HP!A12</f>
        <v>Kontributor 1</v>
      </c>
      <c r="I468" s="227" t="s">
        <v>1623</v>
      </c>
      <c r="J468" s="227" t="str">
        <f>+HP!D12</f>
        <v>rike.haleyora@gmail.com</v>
      </c>
      <c r="M468" s="227">
        <f>COUNTIFS($C$3:C468,C468,$I$3:I468,I468)</f>
        <v>1</v>
      </c>
    </row>
    <row r="469" spans="1:13">
      <c r="A469" s="10">
        <f t="shared" si="7"/>
        <v>467</v>
      </c>
      <c r="B469" s="229" t="s">
        <v>1677</v>
      </c>
      <c r="C469" s="229" t="s">
        <v>1687</v>
      </c>
      <c r="D469" s="227">
        <f>COUNTIF($C$3:C469,C469)</f>
        <v>6</v>
      </c>
      <c r="E469" s="227" t="str">
        <f>+HP!B13</f>
        <v>Dwi Suhartanto</v>
      </c>
      <c r="F469" s="227" t="str">
        <f>+HP!E13</f>
        <v>Supervisor Akuntansi</v>
      </c>
      <c r="G469" s="227" t="str">
        <f>+HP!C13</f>
        <v>8916026HP</v>
      </c>
      <c r="H469" s="227" t="str">
        <f>+HP!A13</f>
        <v>Reviewer 1</v>
      </c>
      <c r="I469" s="227" t="s">
        <v>1623</v>
      </c>
      <c r="J469" s="227" t="str">
        <f>+HP!D13</f>
        <v>dwi.haleyorapower@gmail.com</v>
      </c>
      <c r="M469" s="227">
        <f>COUNTIFS($C$3:C469,C469,$I$3:I469,I469)</f>
        <v>2</v>
      </c>
    </row>
    <row r="470" spans="1:13">
      <c r="A470" s="10">
        <f t="shared" si="7"/>
        <v>468</v>
      </c>
      <c r="B470" s="229" t="s">
        <v>1677</v>
      </c>
      <c r="C470" s="229" t="s">
        <v>1687</v>
      </c>
      <c r="D470" s="227">
        <f>COUNTIF($C$3:C470,C470)</f>
        <v>7</v>
      </c>
      <c r="E470" s="227" t="str">
        <f>+HP!B14</f>
        <v>Chandra Pribadi</v>
      </c>
      <c r="F470" s="227" t="str">
        <f>+HP!E14</f>
        <v>Manajer keuangan</v>
      </c>
      <c r="G470" s="227" t="str">
        <f>+HP!C14</f>
        <v>6614005HP</v>
      </c>
      <c r="H470" s="227" t="str">
        <f>+HP!A14</f>
        <v>Reviewer 2</v>
      </c>
      <c r="I470" s="227" t="s">
        <v>1623</v>
      </c>
      <c r="J470" s="227" t="str">
        <f>+HP!D14</f>
        <v>chandra.pribadi@gmail.com</v>
      </c>
      <c r="M470" s="227">
        <f>COUNTIFS($C$3:C470,C470,$I$3:I470,I470)</f>
        <v>3</v>
      </c>
    </row>
    <row r="471" spans="1:13" s="227" customFormat="1">
      <c r="A471" s="10">
        <f t="shared" si="7"/>
        <v>469</v>
      </c>
      <c r="B471" s="229" t="s">
        <v>1677</v>
      </c>
      <c r="C471" s="229" t="s">
        <v>1688</v>
      </c>
      <c r="D471" s="227">
        <f>COUNTIF($C$3:C471,C471)</f>
        <v>1</v>
      </c>
      <c r="E471" s="306" t="str">
        <f>+'PLN GG'!B4</f>
        <v>Muhammad Aminuddin</v>
      </c>
      <c r="F471" s="297" t="s">
        <v>237</v>
      </c>
      <c r="G471" s="297" t="str">
        <f>+'PLN GG'!C4</f>
        <v>7907035Z</v>
      </c>
      <c r="H471" s="297" t="s">
        <v>95</v>
      </c>
      <c r="I471" s="297" t="s">
        <v>1622</v>
      </c>
      <c r="J471" s="297">
        <f>+HP!D15</f>
        <v>0</v>
      </c>
      <c r="M471" s="227">
        <f>COUNTIFS($C$3:C471,C471,$I$3:I471,I471)</f>
        <v>1</v>
      </c>
    </row>
    <row r="472" spans="1:13" s="227" customFormat="1">
      <c r="A472" s="10">
        <f t="shared" si="7"/>
        <v>470</v>
      </c>
      <c r="B472" s="229" t="s">
        <v>1677</v>
      </c>
      <c r="C472" s="229" t="s">
        <v>1688</v>
      </c>
      <c r="D472" s="227">
        <f>COUNTIF($C$3:C472,C472)</f>
        <v>2</v>
      </c>
      <c r="E472" s="306" t="s">
        <v>1685</v>
      </c>
      <c r="F472" s="297" t="s">
        <v>237</v>
      </c>
      <c r="G472" s="297">
        <f>+HP!C16</f>
        <v>0</v>
      </c>
      <c r="H472" s="297" t="s">
        <v>100</v>
      </c>
      <c r="I472" s="297" t="s">
        <v>1622</v>
      </c>
      <c r="J472" s="297">
        <f>+HP!D16</f>
        <v>0</v>
      </c>
      <c r="M472" s="227">
        <f>COUNTIFS($C$3:C472,C472,$I$3:I472,I472)</f>
        <v>2</v>
      </c>
    </row>
    <row r="473" spans="1:13" s="227" customFormat="1">
      <c r="A473" s="10">
        <f t="shared" si="7"/>
        <v>471</v>
      </c>
      <c r="B473" s="229" t="s">
        <v>1677</v>
      </c>
      <c r="C473" s="229" t="s">
        <v>1688</v>
      </c>
      <c r="D473" s="227">
        <f>COUNTIF($C$3:C473,C473)</f>
        <v>3</v>
      </c>
      <c r="E473" s="306" t="s">
        <v>1685</v>
      </c>
      <c r="F473" s="297" t="s">
        <v>219</v>
      </c>
      <c r="G473" s="297">
        <f>+HP!C17</f>
        <v>0</v>
      </c>
      <c r="H473" s="297" t="s">
        <v>104</v>
      </c>
      <c r="I473" s="297" t="s">
        <v>1622</v>
      </c>
      <c r="J473" s="297">
        <f>+HP!D17</f>
        <v>0</v>
      </c>
      <c r="M473" s="227">
        <f>COUNTIFS($C$3:C473,C473,$I$3:I473,I473)</f>
        <v>3</v>
      </c>
    </row>
    <row r="474" spans="1:13" s="227" customFormat="1">
      <c r="A474" s="10">
        <f t="shared" si="7"/>
        <v>472</v>
      </c>
      <c r="B474" s="229" t="s">
        <v>1677</v>
      </c>
      <c r="C474" s="229" t="s">
        <v>1688</v>
      </c>
      <c r="D474" s="227">
        <f>COUNTIF($C$3:C474,C474)</f>
        <v>4</v>
      </c>
      <c r="E474" s="306" t="s">
        <v>1685</v>
      </c>
      <c r="F474" s="297" t="s">
        <v>230</v>
      </c>
      <c r="G474" s="297">
        <f>+HP!C18</f>
        <v>0</v>
      </c>
      <c r="H474" s="297" t="s">
        <v>109</v>
      </c>
      <c r="I474" s="297" t="s">
        <v>1622</v>
      </c>
      <c r="J474" s="297">
        <f>+HP!D18</f>
        <v>0</v>
      </c>
      <c r="M474" s="227">
        <f>COUNTIFS($C$3:C474,C474,$I$3:I474,I474)</f>
        <v>4</v>
      </c>
    </row>
    <row r="475" spans="1:13" s="227" customFormat="1">
      <c r="A475" s="10">
        <f t="shared" si="7"/>
        <v>473</v>
      </c>
      <c r="B475" s="229" t="s">
        <v>1677</v>
      </c>
      <c r="C475" s="229" t="s">
        <v>1688</v>
      </c>
      <c r="D475" s="227">
        <f>COUNTIF($C$3:C475,C475)</f>
        <v>5</v>
      </c>
      <c r="E475" s="306" t="s">
        <v>1685</v>
      </c>
      <c r="F475" s="297" t="s">
        <v>237</v>
      </c>
      <c r="G475" s="297">
        <f>+HP!C19</f>
        <v>0</v>
      </c>
      <c r="H475" s="297" t="s">
        <v>95</v>
      </c>
      <c r="I475" s="297" t="s">
        <v>1623</v>
      </c>
      <c r="J475" s="297">
        <f>+HP!D19</f>
        <v>0</v>
      </c>
      <c r="M475" s="227">
        <f>COUNTIFS($C$3:C475,C475,$I$3:I475,I475)</f>
        <v>1</v>
      </c>
    </row>
    <row r="476" spans="1:13" s="227" customFormat="1">
      <c r="A476" s="10">
        <f t="shared" si="7"/>
        <v>474</v>
      </c>
      <c r="B476" s="229" t="s">
        <v>1677</v>
      </c>
      <c r="C476" s="229" t="s">
        <v>1688</v>
      </c>
      <c r="D476" s="227">
        <f>COUNTIF($C$3:C476,C476)</f>
        <v>6</v>
      </c>
      <c r="E476" s="306" t="s">
        <v>1685</v>
      </c>
      <c r="F476" s="297" t="s">
        <v>219</v>
      </c>
      <c r="G476" s="297">
        <f>+HP!C20</f>
        <v>0</v>
      </c>
      <c r="H476" s="297" t="s">
        <v>104</v>
      </c>
      <c r="I476" s="297" t="s">
        <v>1623</v>
      </c>
      <c r="J476" s="297">
        <f>+HP!D20</f>
        <v>0</v>
      </c>
      <c r="M476" s="227">
        <f>COUNTIFS($C$3:C476,C476,$I$3:I476,I476)</f>
        <v>2</v>
      </c>
    </row>
    <row r="477" spans="1:13" s="227" customFormat="1">
      <c r="A477" s="10">
        <f t="shared" si="7"/>
        <v>475</v>
      </c>
      <c r="B477" s="229" t="s">
        <v>1677</v>
      </c>
      <c r="C477" s="229" t="s">
        <v>1688</v>
      </c>
      <c r="D477" s="227">
        <f>COUNTIF($C$3:C477,C477)</f>
        <v>7</v>
      </c>
      <c r="E477" s="306" t="s">
        <v>1685</v>
      </c>
      <c r="F477" s="297" t="s">
        <v>230</v>
      </c>
      <c r="G477" s="297">
        <f>+HP!C21</f>
        <v>0</v>
      </c>
      <c r="H477" s="297" t="s">
        <v>109</v>
      </c>
      <c r="I477" s="297" t="s">
        <v>1623</v>
      </c>
      <c r="J477" s="297">
        <f>+HP!D21</f>
        <v>0</v>
      </c>
      <c r="M477" s="227">
        <f>COUNTIFS($C$3:C477,C477,$I$3:I477,I477)</f>
        <v>3</v>
      </c>
    </row>
  </sheetData>
  <autoFilter ref="A2:J477" xr:uid="{00000000-0009-0000-0000-000045000000}"/>
  <dataValidations disablePrompts="1" count="1">
    <dataValidation type="list" allowBlank="1" showInputMessage="1" showErrorMessage="1" sqref="I3:I428 I437 I430" xr:uid="{00000000-0002-0000-4500-000000000000}">
      <formula1>$R$2:$R$3</formula1>
    </dataValidation>
  </dataValidation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E12"/>
  <sheetViews>
    <sheetView zoomScale="85" zoomScaleNormal="85" workbookViewId="0">
      <selection activeCell="D6" sqref="D6"/>
    </sheetView>
  </sheetViews>
  <sheetFormatPr defaultColWidth="9.140625" defaultRowHeight="15"/>
  <cols>
    <col min="1" max="1" width="16.85546875" style="227" customWidth="1"/>
    <col min="2" max="2" width="22.28515625" style="227" bestFit="1" customWidth="1"/>
    <col min="3" max="3" width="24.85546875" style="227" bestFit="1" customWidth="1"/>
    <col min="4" max="4" width="23.85546875" style="227" bestFit="1" customWidth="1"/>
    <col min="5" max="5" width="84.85546875" style="227" customWidth="1"/>
    <col min="6" max="6" width="15.85546875" style="227" bestFit="1" customWidth="1"/>
    <col min="7" max="16384" width="9.140625" style="227"/>
  </cols>
  <sheetData>
    <row r="1" spans="1:5" ht="15.75" thickBot="1">
      <c r="A1" s="417" t="s">
        <v>1226</v>
      </c>
      <c r="B1" s="417"/>
      <c r="C1" s="58"/>
      <c r="D1" s="58"/>
      <c r="E1" s="58"/>
    </row>
    <row r="2" spans="1:5" ht="15.75" thickBot="1">
      <c r="A2" s="239" t="s">
        <v>90</v>
      </c>
      <c r="B2" s="240" t="s">
        <v>91</v>
      </c>
      <c r="C2" s="240" t="s">
        <v>1227</v>
      </c>
      <c r="D2" s="240" t="s">
        <v>93</v>
      </c>
      <c r="E2" s="240" t="s">
        <v>94</v>
      </c>
    </row>
    <row r="3" spans="1:5" ht="15.75" thickBot="1">
      <c r="A3" s="65" t="s">
        <v>95</v>
      </c>
      <c r="B3" s="62" t="s">
        <v>1228</v>
      </c>
      <c r="C3" s="62" t="s">
        <v>1229</v>
      </c>
      <c r="D3" s="63" t="s">
        <v>1230</v>
      </c>
      <c r="E3" s="62" t="s">
        <v>1231</v>
      </c>
    </row>
    <row r="4" spans="1:5" ht="15.75" thickBot="1">
      <c r="A4" s="65" t="s">
        <v>100</v>
      </c>
      <c r="B4" s="62" t="s">
        <v>1232</v>
      </c>
      <c r="C4" s="62" t="s">
        <v>1233</v>
      </c>
      <c r="D4" s="63" t="s">
        <v>1234</v>
      </c>
      <c r="E4" s="62" t="s">
        <v>1235</v>
      </c>
    </row>
    <row r="5" spans="1:5" ht="15.75" thickBot="1">
      <c r="A5" s="65" t="s">
        <v>104</v>
      </c>
      <c r="B5" s="62" t="s">
        <v>1236</v>
      </c>
      <c r="C5" s="62" t="s">
        <v>1237</v>
      </c>
      <c r="D5" s="63" t="s">
        <v>1238</v>
      </c>
      <c r="E5" s="62" t="s">
        <v>1239</v>
      </c>
    </row>
    <row r="6" spans="1:5" ht="15.75" thickBot="1">
      <c r="A6" s="65" t="s">
        <v>109</v>
      </c>
      <c r="B6" s="62" t="s">
        <v>1240</v>
      </c>
      <c r="C6" s="62" t="s">
        <v>1241</v>
      </c>
      <c r="D6" s="63" t="s">
        <v>1288</v>
      </c>
      <c r="E6" s="62" t="s">
        <v>1111</v>
      </c>
    </row>
    <row r="7" spans="1:5">
      <c r="A7" s="58"/>
      <c r="B7" s="58"/>
      <c r="C7" s="58"/>
      <c r="D7" s="58"/>
      <c r="E7" s="58"/>
    </row>
    <row r="8" spans="1:5" ht="15.75" thickBot="1">
      <c r="A8" s="417" t="s">
        <v>1242</v>
      </c>
      <c r="B8" s="417"/>
      <c r="C8" s="417"/>
      <c r="D8" s="58"/>
      <c r="E8" s="58"/>
    </row>
    <row r="9" spans="1:5" ht="15.75" thickBot="1">
      <c r="A9" s="239" t="s">
        <v>90</v>
      </c>
      <c r="B9" s="240" t="s">
        <v>91</v>
      </c>
      <c r="C9" s="240" t="s">
        <v>1227</v>
      </c>
      <c r="D9" s="240" t="s">
        <v>93</v>
      </c>
      <c r="E9" s="240" t="s">
        <v>94</v>
      </c>
    </row>
    <row r="10" spans="1:5" ht="15.75" thickBot="1">
      <c r="A10" s="65" t="s">
        <v>95</v>
      </c>
      <c r="B10" s="62" t="s">
        <v>1243</v>
      </c>
      <c r="C10" s="62" t="s">
        <v>1244</v>
      </c>
      <c r="D10" s="63" t="s">
        <v>1245</v>
      </c>
      <c r="E10" s="62" t="s">
        <v>1246</v>
      </c>
    </row>
    <row r="11" spans="1:5" ht="15.75" thickBot="1">
      <c r="A11" s="65" t="s">
        <v>104</v>
      </c>
      <c r="B11" s="62" t="s">
        <v>1247</v>
      </c>
      <c r="C11" s="62" t="s">
        <v>1248</v>
      </c>
      <c r="D11" s="63" t="s">
        <v>1249</v>
      </c>
      <c r="E11" s="62" t="s">
        <v>1250</v>
      </c>
    </row>
    <row r="12" spans="1:5" ht="15.75" thickBot="1">
      <c r="A12" s="65" t="s">
        <v>109</v>
      </c>
      <c r="B12" s="62" t="s">
        <v>1251</v>
      </c>
      <c r="C12" s="62" t="s">
        <v>1252</v>
      </c>
      <c r="D12" s="63" t="s">
        <v>1253</v>
      </c>
      <c r="E12" s="62" t="s">
        <v>1254</v>
      </c>
    </row>
  </sheetData>
  <mergeCells count="2">
    <mergeCell ref="A1:B1"/>
    <mergeCell ref="A8:C8"/>
  </mergeCells>
  <hyperlinks>
    <hyperlink ref="D3" r:id="rId1" display="mailto:kamil.ansory@pln.co.id" xr:uid="{00000000-0004-0000-0600-000000000000}"/>
    <hyperlink ref="D4" r:id="rId2" display="mailto:cristianti@pln.co.id" xr:uid="{00000000-0004-0000-0600-000001000000}"/>
    <hyperlink ref="D5" r:id="rId3" display="mailto:zulfan.idris@pln.co.id" xr:uid="{00000000-0004-0000-0600-000002000000}"/>
    <hyperlink ref="D6" r:id="rId4" xr:uid="{00000000-0004-0000-0600-000003000000}"/>
    <hyperlink ref="D10" r:id="rId5" display="mailto:yudha.nugrah@pln.co.id" xr:uid="{00000000-0004-0000-0600-000004000000}"/>
    <hyperlink ref="D11" r:id="rId6" display="mailto:b.harsono@pln.co.id" xr:uid="{00000000-0004-0000-0600-000005000000}"/>
    <hyperlink ref="D12" r:id="rId7" display="mailto:rizal.sr@pln.co.id" xr:uid="{00000000-0004-0000-0600-000006000000}"/>
  </hyperlinks>
  <pageMargins left="0.7" right="0.7" top="0.75" bottom="0.75" header="0.3" footer="0.3"/>
  <pageSetup orientation="portrait" verticalDpi="0" r:id="rId8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sheetPr codeName="Sheet71"/>
  <dimension ref="A1:V25"/>
  <sheetViews>
    <sheetView tabSelected="1" view="pageBreakPreview" zoomScaleNormal="100" zoomScaleSheetLayoutView="100" workbookViewId="0">
      <selection activeCell="B3" sqref="B3"/>
    </sheetView>
  </sheetViews>
  <sheetFormatPr defaultRowHeight="15"/>
  <cols>
    <col min="2" max="2" width="31.85546875" customWidth="1"/>
    <col min="3" max="3" width="31.42578125" customWidth="1"/>
    <col min="4" max="4" width="11.85546875" hidden="1" customWidth="1"/>
    <col min="5" max="5" width="47.85546875" customWidth="1"/>
    <col min="6" max="6" width="25.5703125" style="227" customWidth="1"/>
    <col min="7" max="7" width="31.85546875" hidden="1" customWidth="1"/>
    <col min="8" max="10" width="0" hidden="1" customWidth="1"/>
    <col min="12" max="12" width="12.5703125" style="227" customWidth="1"/>
    <col min="13" max="13" width="22" style="227" customWidth="1"/>
    <col min="14" max="14" width="13.140625" style="227" customWidth="1"/>
    <col min="15" max="15" width="27.85546875" style="227" customWidth="1"/>
    <col min="16" max="16" width="24.28515625" style="227" customWidth="1"/>
    <col min="17" max="17" width="23.28515625" style="227" customWidth="1"/>
    <col min="18" max="18" width="24.140625" customWidth="1"/>
  </cols>
  <sheetData>
    <row r="1" spans="1:17" s="227" customFormat="1" ht="15.75">
      <c r="A1" s="427" t="s">
        <v>1762</v>
      </c>
      <c r="B1" s="427"/>
      <c r="C1" s="427"/>
      <c r="D1" s="427"/>
      <c r="E1" s="427"/>
      <c r="F1" s="427"/>
      <c r="G1" s="427"/>
      <c r="H1" s="427"/>
      <c r="I1" s="427"/>
      <c r="J1" s="427"/>
      <c r="K1" s="427"/>
      <c r="L1" s="427"/>
      <c r="M1" s="427"/>
      <c r="N1" s="427"/>
      <c r="O1" s="427"/>
      <c r="P1" s="427"/>
      <c r="Q1" s="385"/>
    </row>
    <row r="2" spans="1:17" s="227" customFormat="1" ht="15.75">
      <c r="A2" s="385"/>
      <c r="B2" s="403" t="s">
        <v>1769</v>
      </c>
      <c r="C2" s="385"/>
      <c r="D2" s="385"/>
      <c r="E2" s="385"/>
      <c r="F2" s="385"/>
      <c r="G2" s="385"/>
      <c r="H2" s="385"/>
      <c r="I2" s="385"/>
      <c r="J2" s="385"/>
      <c r="K2" s="385"/>
      <c r="L2" s="385"/>
      <c r="M2" s="385"/>
      <c r="N2" s="385"/>
      <c r="O2" s="385"/>
      <c r="Q2" s="385"/>
    </row>
    <row r="3" spans="1:17" s="227" customFormat="1" ht="15.75">
      <c r="A3" s="385"/>
      <c r="B3" s="91" t="s">
        <v>1770</v>
      </c>
      <c r="C3" s="385"/>
      <c r="D3" s="385"/>
      <c r="E3" s="385"/>
      <c r="F3" s="385"/>
      <c r="G3" s="385"/>
      <c r="H3" s="385"/>
      <c r="I3" s="385"/>
      <c r="J3" s="385"/>
      <c r="K3" s="385"/>
      <c r="L3" s="385"/>
      <c r="M3" s="385"/>
      <c r="N3" s="385"/>
      <c r="O3" s="385"/>
      <c r="Q3" s="385"/>
    </row>
    <row r="4" spans="1:17" s="227" customFormat="1" ht="15.75">
      <c r="A4" s="385"/>
      <c r="B4" s="385"/>
      <c r="C4" s="385"/>
      <c r="D4" s="385"/>
      <c r="E4" s="385"/>
      <c r="F4" s="385"/>
      <c r="G4" s="385"/>
      <c r="H4" s="385"/>
      <c r="I4" s="385"/>
      <c r="J4" s="385"/>
      <c r="K4" s="385"/>
      <c r="L4" s="385"/>
      <c r="M4" s="385"/>
      <c r="N4" s="385"/>
      <c r="O4" s="385"/>
      <c r="P4" s="385"/>
      <c r="Q4" s="385"/>
    </row>
    <row r="5" spans="1:17" s="227" customFormat="1">
      <c r="A5" s="412" t="s">
        <v>1763</v>
      </c>
      <c r="B5" s="412"/>
      <c r="C5" s="412"/>
      <c r="D5" s="412"/>
      <c r="E5" s="412"/>
      <c r="F5" s="412"/>
      <c r="L5" s="412" t="s">
        <v>1764</v>
      </c>
      <c r="M5" s="412"/>
      <c r="N5" s="412"/>
      <c r="O5" s="412"/>
      <c r="P5" s="412"/>
    </row>
    <row r="6" spans="1:17" s="227" customFormat="1">
      <c r="A6" s="379" t="str">
        <f>"PT PLN (PERSERO) "&amp;UPPER(B3)</f>
        <v>PT PLN (PERSERO) APBA - BAHTERA ADIGUNA</v>
      </c>
      <c r="B6" s="378"/>
      <c r="C6" s="378"/>
      <c r="D6" s="378"/>
      <c r="E6" s="378"/>
      <c r="F6" s="378"/>
      <c r="L6" s="228" t="str">
        <f>A6</f>
        <v>PT PLN (PERSERO) APBA - BAHTERA ADIGUNA</v>
      </c>
    </row>
    <row r="7" spans="1:17" s="227" customFormat="1">
      <c r="A7" s="378"/>
      <c r="B7" s="378"/>
      <c r="C7" s="378"/>
      <c r="D7" s="378"/>
      <c r="E7" s="378"/>
      <c r="F7" s="378"/>
      <c r="L7" s="228"/>
    </row>
    <row r="8" spans="1:17">
      <c r="A8" s="228" t="s">
        <v>1759</v>
      </c>
      <c r="B8" s="227"/>
      <c r="C8" s="227"/>
      <c r="D8" s="227"/>
      <c r="E8" s="227"/>
      <c r="G8" s="227"/>
      <c r="J8" t="s">
        <v>1622</v>
      </c>
      <c r="L8" s="228" t="s">
        <v>1759</v>
      </c>
    </row>
    <row r="9" spans="1:17">
      <c r="A9" s="227"/>
      <c r="B9" s="227"/>
      <c r="C9" s="227"/>
      <c r="D9" s="227"/>
      <c r="E9" s="227"/>
      <c r="G9" s="227"/>
    </row>
    <row r="10" spans="1:17" ht="15.75" thickBot="1">
      <c r="A10" s="405" t="s">
        <v>1760</v>
      </c>
      <c r="B10" s="405" t="s">
        <v>90</v>
      </c>
      <c r="C10" s="405" t="s">
        <v>91</v>
      </c>
      <c r="D10" s="405" t="s">
        <v>92</v>
      </c>
      <c r="E10" s="405" t="s">
        <v>93</v>
      </c>
      <c r="F10" s="405" t="s">
        <v>94</v>
      </c>
      <c r="G10" s="382" t="s">
        <v>94</v>
      </c>
      <c r="L10" s="405" t="s">
        <v>90</v>
      </c>
      <c r="M10" s="405" t="s">
        <v>91</v>
      </c>
      <c r="N10" s="405" t="s">
        <v>92</v>
      </c>
      <c r="O10" s="405" t="s">
        <v>1382</v>
      </c>
      <c r="P10" s="405" t="s">
        <v>94</v>
      </c>
      <c r="Q10" s="386"/>
    </row>
    <row r="11" spans="1:17" ht="15.75" thickTop="1">
      <c r="A11" s="380">
        <v>1</v>
      </c>
      <c r="B11" s="383" t="str">
        <f t="array" ref="B11">IFERROR(UPPER(INDEX(Rekap!$H:$H,MATCH(1,($B$3=Rekap!$C:$C)*(Ebudget!$J11=Rekap!$M:$M)*($J$8=Rekap!$I:$I),0))),"")</f>
        <v/>
      </c>
      <c r="C11" s="383"/>
      <c r="D11" s="383"/>
      <c r="E11" s="383"/>
      <c r="F11" s="383" t="s">
        <v>237</v>
      </c>
      <c r="G11" s="380" t="str">
        <f t="array" ref="G11">IFERROR(INDEX(Rekap!$F:$F,MATCH(1,($B$3=Rekap!$C:$C)*(Ebudget!$J11=Rekap!$M:$M)*($J$8=Rekap!$I:$I),0)),"")</f>
        <v/>
      </c>
      <c r="J11">
        <v>1</v>
      </c>
      <c r="L11" s="395" t="s">
        <v>95</v>
      </c>
      <c r="M11" s="408"/>
      <c r="N11" s="397"/>
      <c r="O11" s="409"/>
      <c r="P11" s="395" t="s">
        <v>237</v>
      </c>
      <c r="Q11" s="400"/>
    </row>
    <row r="12" spans="1:17">
      <c r="A12" s="139" t="str">
        <f t="shared" ref="A12:A14" si="0">IF(B12="","",A11+1)</f>
        <v/>
      </c>
      <c r="B12" s="383" t="str">
        <f t="array" ref="B12">IFERROR(UPPER(INDEX(Rekap!$H:$H,MATCH(1,($B$3=Rekap!$C:$C)*(Ebudget!$J12=Rekap!$M:$M)*($J$8=Rekap!$I:$I),0))),"")</f>
        <v/>
      </c>
      <c r="C12" s="384"/>
      <c r="D12" s="384"/>
      <c r="E12" s="384"/>
      <c r="F12" s="384" t="s">
        <v>237</v>
      </c>
      <c r="G12" s="139" t="str">
        <f t="array" ref="G12">IFERROR(INDEX(Rekap!$F:$F,MATCH(1,($B$3=Rekap!$C:$C)*(Ebudget!$J12=Rekap!$M:$M)*($J$8=Rekap!$I:$I),0)),"")</f>
        <v/>
      </c>
      <c r="J12">
        <v>2</v>
      </c>
      <c r="L12" s="398" t="s">
        <v>100</v>
      </c>
      <c r="M12" s="396"/>
      <c r="N12" s="410"/>
      <c r="O12" s="406"/>
      <c r="P12" s="398" t="s">
        <v>237</v>
      </c>
      <c r="Q12" s="411"/>
    </row>
    <row r="13" spans="1:17">
      <c r="A13" s="139" t="str">
        <f>IF(B13="","",A12+1)</f>
        <v/>
      </c>
      <c r="B13" s="383" t="str">
        <f t="array" ref="B13">IFERROR(UPPER(INDEX(Rekap!$H:$H,MATCH(1,($B$3=Rekap!$C:$C)*(Ebudget!$J13=Rekap!$M:$M)*($J$8=Rekap!$I:$I),0))),"")</f>
        <v/>
      </c>
      <c r="C13" s="384"/>
      <c r="D13" s="407"/>
      <c r="E13" s="384"/>
      <c r="F13" s="398" t="s">
        <v>230</v>
      </c>
      <c r="G13" s="139" t="str">
        <f t="array" ref="G13">IFERROR(INDEX(Rekap!$F:$F,MATCH(1,($B$3=Rekap!$C:$C)*(Ebudget!$J13=Rekap!$M:$M)*($J$8=Rekap!$I:$I),0)),"")</f>
        <v/>
      </c>
      <c r="J13">
        <v>3</v>
      </c>
      <c r="L13" s="398" t="s">
        <v>104</v>
      </c>
      <c r="M13" s="396"/>
      <c r="N13" s="397"/>
      <c r="O13" s="409"/>
      <c r="P13" s="398" t="s">
        <v>230</v>
      </c>
      <c r="Q13" s="401"/>
    </row>
    <row r="14" spans="1:17">
      <c r="A14" s="139" t="str">
        <f t="shared" si="0"/>
        <v/>
      </c>
      <c r="B14" s="383" t="str">
        <f t="array" ref="B14">IFERROR(UPPER(INDEX(Rekap!$H:$H,MATCH(1,($B$3=Rekap!$C:$C)*(Ebudget!$J14=Rekap!$M:$M)*($J$8=Rekap!$I:$I),0))),"")</f>
        <v/>
      </c>
      <c r="C14" s="384"/>
      <c r="D14" s="384"/>
      <c r="E14" s="384"/>
      <c r="F14" s="398" t="s">
        <v>1768</v>
      </c>
      <c r="G14" s="139" t="str">
        <f t="array" ref="G14">IFERROR(INDEX(Rekap!$F:$F,MATCH(1,($B$3=Rekap!$C:$C)*(Ebudget!$J14=Rekap!$M:$M)*($J$8=Rekap!$I:$I),0)),"")</f>
        <v/>
      </c>
      <c r="J14">
        <v>4</v>
      </c>
      <c r="L14" s="398" t="s">
        <v>109</v>
      </c>
      <c r="M14" s="396"/>
      <c r="N14" s="397"/>
      <c r="O14" s="409"/>
      <c r="P14" s="398" t="s">
        <v>1768</v>
      </c>
      <c r="Q14" s="401"/>
    </row>
    <row r="15" spans="1:17" s="227" customFormat="1">
      <c r="A15" s="234"/>
      <c r="B15" s="234" t="str">
        <f t="array" ref="B15">IFERROR(INDEX(Rekap!$H:$H,MATCH(1,($B$3=Rekap!C:C)*(Ebudget!A15=Rekap!$D:$D),0)),"")</f>
        <v/>
      </c>
      <c r="C15" s="234"/>
      <c r="D15" s="234"/>
      <c r="E15" s="234"/>
      <c r="F15" s="234"/>
      <c r="G15" s="234"/>
    </row>
    <row r="16" spans="1:17" s="227" customFormat="1">
      <c r="A16" s="234"/>
      <c r="B16" s="234"/>
      <c r="C16" s="234"/>
      <c r="D16" s="234"/>
      <c r="E16" s="234"/>
      <c r="F16" s="234"/>
      <c r="G16" s="234"/>
    </row>
    <row r="17" spans="1:22">
      <c r="A17" s="227"/>
      <c r="B17" s="227"/>
      <c r="C17" s="227"/>
      <c r="D17" s="227"/>
      <c r="E17" s="227"/>
      <c r="G17" s="227"/>
    </row>
    <row r="18" spans="1:22">
      <c r="A18" s="228" t="s">
        <v>208</v>
      </c>
      <c r="B18" s="227"/>
      <c r="C18" s="227"/>
      <c r="D18" s="227"/>
      <c r="E18" s="227"/>
      <c r="G18" s="227"/>
      <c r="J18" t="s">
        <v>1623</v>
      </c>
      <c r="L18" s="228" t="s">
        <v>208</v>
      </c>
    </row>
    <row r="19" spans="1:22">
      <c r="A19" s="227"/>
      <c r="B19" s="227"/>
      <c r="C19" s="227"/>
      <c r="D19" s="227"/>
      <c r="E19" s="227"/>
      <c r="G19" s="227"/>
    </row>
    <row r="20" spans="1:22" ht="15.75" thickBot="1">
      <c r="A20" s="405" t="s">
        <v>1760</v>
      </c>
      <c r="B20" s="405" t="s">
        <v>90</v>
      </c>
      <c r="C20" s="405" t="s">
        <v>91</v>
      </c>
      <c r="D20" s="405" t="s">
        <v>92</v>
      </c>
      <c r="E20" s="405" t="s">
        <v>93</v>
      </c>
      <c r="F20" s="405" t="s">
        <v>94</v>
      </c>
      <c r="G20" s="382" t="s">
        <v>94</v>
      </c>
      <c r="L20" s="404" t="s">
        <v>90</v>
      </c>
      <c r="M20" s="404" t="s">
        <v>91</v>
      </c>
      <c r="N20" s="404" t="s">
        <v>92</v>
      </c>
      <c r="O20" s="404" t="s">
        <v>1382</v>
      </c>
      <c r="P20" s="404" t="s">
        <v>94</v>
      </c>
      <c r="Q20" s="402"/>
    </row>
    <row r="21" spans="1:22" ht="15.75" thickTop="1">
      <c r="A21" s="380">
        <v>1</v>
      </c>
      <c r="B21" s="383" t="str">
        <f t="array" ref="B21">IFERROR(UPPER(INDEX(Rekap!$H:$H,MATCH(1,($B$3=Rekap!$C:$C)*(Ebudget!$J21=Rekap!$M:$M)*($J$18=Rekap!$I:$I),0))),"")</f>
        <v/>
      </c>
      <c r="C21" s="383"/>
      <c r="D21" s="383"/>
      <c r="E21" s="383"/>
      <c r="F21" s="383" t="s">
        <v>237</v>
      </c>
      <c r="G21" s="380" t="str">
        <f t="array" ref="G21">IFERROR(INDEX(Rekap!$F:$F,MATCH(1,($B$3=Rekap!$C:$C)*(Ebudget!$J21=Rekap!$M:$M)*($J$18=Rekap!$I:$I),0)),"")</f>
        <v/>
      </c>
      <c r="J21">
        <v>1</v>
      </c>
      <c r="L21" s="399" t="s">
        <v>95</v>
      </c>
      <c r="M21" s="408"/>
      <c r="N21" s="410"/>
      <c r="O21" s="406"/>
      <c r="P21" s="399" t="s">
        <v>237</v>
      </c>
      <c r="Q21" s="401"/>
      <c r="V21" s="227"/>
    </row>
    <row r="22" spans="1:22">
      <c r="A22" s="381">
        <v>2</v>
      </c>
      <c r="B22" s="383" t="str">
        <f t="array" ref="B22">IFERROR(UPPER(INDEX(Rekap!$H:$H,MATCH(1,($B$3=Rekap!$C:$C)*(Ebudget!$J22=Rekap!$M:$M)*($J$8=Rekap!$I:$I),0))),"")</f>
        <v/>
      </c>
      <c r="C22" s="381" t="str">
        <f t="array" ref="C22">IFERROR(INDEX(Rekap!$E:$E,MATCH(1,($B$3=Rekap!$C:$C)*(Ebudget!$J22=Rekap!$M:$M)*($J$18=Rekap!$I:$I),0)),"")</f>
        <v/>
      </c>
      <c r="D22" s="381" t="str">
        <f t="array" ref="D22">IFERROR(INDEX(Rekap!$G:$G,MATCH(1,($B$3=Rekap!$C:$C)*(Ebudget!$J22=Rekap!$M:$M)*($J$18=Rekap!$I:$I),0)),"")</f>
        <v/>
      </c>
      <c r="E22" s="381" t="str">
        <f t="array" ref="E22">IFERROR(INDEX(Rekap!$J:$J,MATCH(1,($B$3=Rekap!$C:$C)*(Ebudget!$J22=Rekap!$M:$M)*($J$18=Rekap!$I:$I),0)),"")</f>
        <v/>
      </c>
      <c r="F22" s="384" t="s">
        <v>237</v>
      </c>
      <c r="G22" s="381" t="str">
        <f t="array" ref="G22">IFERROR(INDEX(Rekap!$F:$F,MATCH(1,($B$3=Rekap!$C:$C)*(Ebudget!$J22=Rekap!$M:$M)*($J$18=Rekap!$I:$I),0)),"")</f>
        <v/>
      </c>
      <c r="J22">
        <v>4</v>
      </c>
      <c r="L22" s="399" t="s">
        <v>100</v>
      </c>
      <c r="M22" s="408"/>
      <c r="N22" s="410"/>
      <c r="O22" s="406"/>
      <c r="P22" s="399" t="s">
        <v>237</v>
      </c>
    </row>
    <row r="23" spans="1:22">
      <c r="A23" s="139">
        <v>3</v>
      </c>
      <c r="B23" s="383" t="str">
        <f t="array" ref="B23">IFERROR(UPPER(INDEX(Rekap!$H:$H,MATCH(1,($B$3=Rekap!$C:$C)*(Ebudget!$J23=Rekap!$M:$M)*($J$18=Rekap!$I:$I),0))),"")</f>
        <v/>
      </c>
      <c r="C23" s="384"/>
      <c r="D23" s="407"/>
      <c r="E23" s="383"/>
      <c r="F23" s="398" t="s">
        <v>230</v>
      </c>
      <c r="G23" s="139" t="str">
        <f t="array" ref="G23">IFERROR(INDEX(Rekap!$F:$F,MATCH(1,($B$3=Rekap!$C:$C)*(Ebudget!$J23=Rekap!$M:$M)*($J$18=Rekap!$I:$I),0)),"")</f>
        <v/>
      </c>
      <c r="J23">
        <v>2</v>
      </c>
      <c r="L23" s="398" t="s">
        <v>104</v>
      </c>
      <c r="M23" s="396"/>
      <c r="N23" s="410"/>
      <c r="O23" s="406"/>
      <c r="P23" s="398" t="s">
        <v>230</v>
      </c>
      <c r="Q23" s="411"/>
      <c r="V23" s="227"/>
    </row>
    <row r="24" spans="1:22">
      <c r="A24" s="139">
        <v>4</v>
      </c>
      <c r="B24" s="383" t="str">
        <f t="array" ref="B24">IFERROR(UPPER(INDEX(Rekap!$H:$H,MATCH(1,($B$3=Rekap!$C:$C)*(Ebudget!$J24=Rekap!$M:$M)*($J$18=Rekap!$I:$I),0))),"")</f>
        <v/>
      </c>
      <c r="C24" s="384"/>
      <c r="D24" s="384"/>
      <c r="E24" s="384"/>
      <c r="F24" s="398" t="s">
        <v>1768</v>
      </c>
      <c r="G24" s="139" t="str">
        <f t="array" ref="G24">IFERROR(INDEX(Rekap!$F:$F,MATCH(1,($B$3=Rekap!$C:$C)*(Ebudget!$J24=Rekap!$M:$M)*($J$18=Rekap!$I:$I),0)),"")</f>
        <v/>
      </c>
      <c r="J24">
        <v>3</v>
      </c>
      <c r="L24" s="398" t="s">
        <v>109</v>
      </c>
      <c r="M24" s="408"/>
      <c r="N24" s="410"/>
      <c r="O24" s="406"/>
      <c r="P24" s="398" t="s">
        <v>1768</v>
      </c>
      <c r="Q24" s="401"/>
      <c r="V24" s="227"/>
    </row>
    <row r="25" spans="1:22">
      <c r="M25"/>
      <c r="N25"/>
      <c r="O25"/>
      <c r="P25"/>
      <c r="Q25"/>
    </row>
  </sheetData>
  <mergeCells count="3">
    <mergeCell ref="A1:P1"/>
    <mergeCell ref="A5:F5"/>
    <mergeCell ref="L5:P5"/>
  </mergeCells>
  <pageMargins left="0.31496062992125984" right="0.11811023622047245" top="0.74803149606299213" bottom="0.74803149606299213" header="0.31496062992125984" footer="0.31496062992125984"/>
  <pageSetup paperSize="9" scale="56" orientation="landscape" horizontalDpi="1200" verticalDpi="12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4600-000000000000}">
          <x14:formula1>
            <xm:f>Unit!$A:$A</xm:f>
          </x14:formula1>
          <xm:sqref>B3</xm:sqref>
        </x14:dataValidation>
      </x14:dataValidations>
    </ext>
  </extLst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B54FF4-186D-4F9D-94C3-446CAECFDCBA}">
  <dimension ref="A1:A75"/>
  <sheetViews>
    <sheetView workbookViewId="0">
      <selection sqref="A1:A75"/>
    </sheetView>
  </sheetViews>
  <sheetFormatPr defaultRowHeight="15"/>
  <cols>
    <col min="1" max="1" width="41.28515625" bestFit="1" customWidth="1"/>
  </cols>
  <sheetData>
    <row r="1" spans="1:1">
      <c r="A1" t="s">
        <v>1770</v>
      </c>
    </row>
    <row r="2" spans="1:1">
      <c r="A2" t="s">
        <v>1771</v>
      </c>
    </row>
    <row r="3" spans="1:1">
      <c r="A3" t="s">
        <v>1772</v>
      </c>
    </row>
    <row r="4" spans="1:1">
      <c r="A4" t="s">
        <v>1773</v>
      </c>
    </row>
    <row r="5" spans="1:1">
      <c r="A5" t="s">
        <v>1774</v>
      </c>
    </row>
    <row r="6" spans="1:1">
      <c r="A6" t="s">
        <v>1775</v>
      </c>
    </row>
    <row r="7" spans="1:1">
      <c r="A7" t="s">
        <v>1776</v>
      </c>
    </row>
    <row r="8" spans="1:1">
      <c r="A8" t="s">
        <v>1777</v>
      </c>
    </row>
    <row r="9" spans="1:1">
      <c r="A9" t="s">
        <v>1778</v>
      </c>
    </row>
    <row r="10" spans="1:1">
      <c r="A10" t="s">
        <v>1779</v>
      </c>
    </row>
    <row r="11" spans="1:1">
      <c r="A11" t="s">
        <v>1780</v>
      </c>
    </row>
    <row r="12" spans="1:1">
      <c r="A12" t="s">
        <v>1781</v>
      </c>
    </row>
    <row r="13" spans="1:1">
      <c r="A13" t="s">
        <v>1782</v>
      </c>
    </row>
    <row r="14" spans="1:1">
      <c r="A14" t="s">
        <v>1783</v>
      </c>
    </row>
    <row r="15" spans="1:1">
      <c r="A15" t="s">
        <v>1784</v>
      </c>
    </row>
    <row r="16" spans="1:1">
      <c r="A16" t="s">
        <v>1785</v>
      </c>
    </row>
    <row r="17" spans="1:1">
      <c r="A17" t="s">
        <v>1786</v>
      </c>
    </row>
    <row r="18" spans="1:1">
      <c r="A18" t="s">
        <v>1787</v>
      </c>
    </row>
    <row r="19" spans="1:1">
      <c r="A19" t="s">
        <v>1788</v>
      </c>
    </row>
    <row r="20" spans="1:1">
      <c r="A20" t="s">
        <v>1789</v>
      </c>
    </row>
    <row r="21" spans="1:1">
      <c r="A21" t="s">
        <v>1790</v>
      </c>
    </row>
    <row r="22" spans="1:1">
      <c r="A22" t="s">
        <v>1791</v>
      </c>
    </row>
    <row r="23" spans="1:1">
      <c r="A23" t="s">
        <v>1792</v>
      </c>
    </row>
    <row r="24" spans="1:1">
      <c r="A24" t="s">
        <v>1793</v>
      </c>
    </row>
    <row r="25" spans="1:1">
      <c r="A25" t="s">
        <v>1794</v>
      </c>
    </row>
    <row r="26" spans="1:1">
      <c r="A26" t="s">
        <v>1795</v>
      </c>
    </row>
    <row r="27" spans="1:1">
      <c r="A27" t="s">
        <v>1796</v>
      </c>
    </row>
    <row r="28" spans="1:1">
      <c r="A28" t="s">
        <v>1797</v>
      </c>
    </row>
    <row r="29" spans="1:1">
      <c r="A29" t="s">
        <v>1798</v>
      </c>
    </row>
    <row r="30" spans="1:1">
      <c r="A30" t="s">
        <v>1799</v>
      </c>
    </row>
    <row r="31" spans="1:1">
      <c r="A31" t="s">
        <v>1800</v>
      </c>
    </row>
    <row r="32" spans="1:1">
      <c r="A32" t="s">
        <v>1801</v>
      </c>
    </row>
    <row r="33" spans="1:1">
      <c r="A33" t="s">
        <v>1802</v>
      </c>
    </row>
    <row r="34" spans="1:1">
      <c r="A34" t="s">
        <v>1803</v>
      </c>
    </row>
    <row r="35" spans="1:1">
      <c r="A35" t="s">
        <v>1804</v>
      </c>
    </row>
    <row r="36" spans="1:1">
      <c r="A36" t="s">
        <v>1805</v>
      </c>
    </row>
    <row r="37" spans="1:1">
      <c r="A37" t="s">
        <v>1806</v>
      </c>
    </row>
    <row r="38" spans="1:1">
      <c r="A38" t="s">
        <v>1807</v>
      </c>
    </row>
    <row r="39" spans="1:1">
      <c r="A39" t="s">
        <v>1808</v>
      </c>
    </row>
    <row r="40" spans="1:1">
      <c r="A40" t="s">
        <v>1809</v>
      </c>
    </row>
    <row r="41" spans="1:1">
      <c r="A41" t="s">
        <v>1810</v>
      </c>
    </row>
    <row r="42" spans="1:1">
      <c r="A42" t="s">
        <v>1811</v>
      </c>
    </row>
    <row r="43" spans="1:1">
      <c r="A43" t="s">
        <v>1812</v>
      </c>
    </row>
    <row r="44" spans="1:1">
      <c r="A44" t="s">
        <v>1813</v>
      </c>
    </row>
    <row r="45" spans="1:1">
      <c r="A45" t="s">
        <v>1814</v>
      </c>
    </row>
    <row r="46" spans="1:1">
      <c r="A46" t="s">
        <v>1815</v>
      </c>
    </row>
    <row r="47" spans="1:1">
      <c r="A47" t="s">
        <v>1816</v>
      </c>
    </row>
    <row r="48" spans="1:1">
      <c r="A48" t="s">
        <v>1817</v>
      </c>
    </row>
    <row r="49" spans="1:1">
      <c r="A49" t="s">
        <v>1818</v>
      </c>
    </row>
    <row r="50" spans="1:1">
      <c r="A50" t="s">
        <v>1819</v>
      </c>
    </row>
    <row r="51" spans="1:1">
      <c r="A51" t="s">
        <v>1820</v>
      </c>
    </row>
    <row r="52" spans="1:1">
      <c r="A52" t="s">
        <v>1821</v>
      </c>
    </row>
    <row r="53" spans="1:1">
      <c r="A53" t="s">
        <v>1822</v>
      </c>
    </row>
    <row r="54" spans="1:1">
      <c r="A54" t="s">
        <v>1823</v>
      </c>
    </row>
    <row r="55" spans="1:1">
      <c r="A55" t="s">
        <v>1824</v>
      </c>
    </row>
    <row r="56" spans="1:1">
      <c r="A56" t="s">
        <v>1825</v>
      </c>
    </row>
    <row r="57" spans="1:1">
      <c r="A57" t="s">
        <v>1826</v>
      </c>
    </row>
    <row r="58" spans="1:1">
      <c r="A58" t="s">
        <v>1827</v>
      </c>
    </row>
    <row r="59" spans="1:1">
      <c r="A59" t="s">
        <v>1828</v>
      </c>
    </row>
    <row r="60" spans="1:1">
      <c r="A60" t="s">
        <v>1829</v>
      </c>
    </row>
    <row r="61" spans="1:1">
      <c r="A61" t="s">
        <v>1830</v>
      </c>
    </row>
    <row r="62" spans="1:1">
      <c r="A62" t="s">
        <v>1831</v>
      </c>
    </row>
    <row r="63" spans="1:1">
      <c r="A63" t="s">
        <v>1832</v>
      </c>
    </row>
    <row r="64" spans="1:1">
      <c r="A64" t="s">
        <v>1833</v>
      </c>
    </row>
    <row r="65" spans="1:1">
      <c r="A65" t="s">
        <v>1834</v>
      </c>
    </row>
    <row r="66" spans="1:1">
      <c r="A66" t="s">
        <v>1835</v>
      </c>
    </row>
    <row r="67" spans="1:1">
      <c r="A67" t="s">
        <v>1836</v>
      </c>
    </row>
    <row r="68" spans="1:1">
      <c r="A68" t="s">
        <v>1837</v>
      </c>
    </row>
    <row r="69" spans="1:1">
      <c r="A69" t="s">
        <v>1838</v>
      </c>
    </row>
    <row r="70" spans="1:1">
      <c r="A70" t="s">
        <v>1839</v>
      </c>
    </row>
    <row r="71" spans="1:1">
      <c r="A71" t="s">
        <v>1840</v>
      </c>
    </row>
    <row r="72" spans="1:1">
      <c r="A72" t="s">
        <v>1841</v>
      </c>
    </row>
    <row r="73" spans="1:1">
      <c r="A73" t="s">
        <v>1842</v>
      </c>
    </row>
    <row r="74" spans="1:1">
      <c r="A74" t="s">
        <v>1843</v>
      </c>
    </row>
    <row r="75" spans="1:1">
      <c r="A75" t="s">
        <v>1844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E17"/>
  <sheetViews>
    <sheetView workbookViewId="0">
      <selection activeCell="B17" sqref="B17"/>
    </sheetView>
  </sheetViews>
  <sheetFormatPr defaultRowHeight="15"/>
  <cols>
    <col min="1" max="1" width="16.7109375" bestFit="1" customWidth="1"/>
    <col min="2" max="2" width="30.85546875" bestFit="1" customWidth="1"/>
    <col min="3" max="3" width="12.42578125" bestFit="1" customWidth="1"/>
    <col min="4" max="4" width="27.7109375" bestFit="1" customWidth="1"/>
    <col min="5" max="5" width="33.42578125" bestFit="1" customWidth="1"/>
  </cols>
  <sheetData>
    <row r="1" spans="1:5" ht="18.75">
      <c r="A1" s="418" t="s">
        <v>549</v>
      </c>
      <c r="B1" s="418"/>
      <c r="C1" s="418"/>
      <c r="D1" s="418"/>
      <c r="E1" s="418"/>
    </row>
    <row r="2" spans="1:5">
      <c r="A2" s="85"/>
      <c r="B2" s="85"/>
      <c r="C2" s="85"/>
      <c r="D2" s="85"/>
      <c r="E2" s="85"/>
    </row>
    <row r="3" spans="1:5" ht="15.75">
      <c r="A3" s="419" t="s">
        <v>550</v>
      </c>
      <c r="B3" s="419"/>
      <c r="C3" s="419"/>
      <c r="D3" s="94"/>
      <c r="E3" s="94"/>
    </row>
    <row r="4" spans="1:5" ht="15.75">
      <c r="A4" s="95" t="s">
        <v>129</v>
      </c>
      <c r="B4" s="95" t="s">
        <v>551</v>
      </c>
      <c r="C4" s="95" t="s">
        <v>92</v>
      </c>
      <c r="D4" s="95" t="s">
        <v>552</v>
      </c>
      <c r="E4" s="95" t="s">
        <v>132</v>
      </c>
    </row>
    <row r="5" spans="1:5" ht="15.75">
      <c r="A5" s="96" t="s">
        <v>404</v>
      </c>
      <c r="B5" s="96" t="s">
        <v>553</v>
      </c>
      <c r="C5" s="96" t="s">
        <v>554</v>
      </c>
      <c r="D5" s="97" t="s">
        <v>555</v>
      </c>
      <c r="E5" s="96" t="s">
        <v>556</v>
      </c>
    </row>
    <row r="6" spans="1:5" ht="15.75" hidden="1">
      <c r="A6" s="96" t="s">
        <v>408</v>
      </c>
      <c r="B6" s="96" t="s">
        <v>557</v>
      </c>
      <c r="C6" s="96" t="s">
        <v>558</v>
      </c>
      <c r="D6" s="97" t="s">
        <v>559</v>
      </c>
      <c r="E6" s="96" t="s">
        <v>556</v>
      </c>
    </row>
    <row r="7" spans="1:5" ht="15.75">
      <c r="A7" s="96" t="s">
        <v>408</v>
      </c>
      <c r="B7" s="96" t="s">
        <v>560</v>
      </c>
      <c r="C7" s="96" t="s">
        <v>561</v>
      </c>
      <c r="D7" s="97" t="s">
        <v>562</v>
      </c>
      <c r="E7" s="96" t="s">
        <v>563</v>
      </c>
    </row>
    <row r="8" spans="1:5" ht="15.75">
      <c r="A8" s="96" t="s">
        <v>411</v>
      </c>
      <c r="B8" s="96" t="s">
        <v>564</v>
      </c>
      <c r="C8" s="96" t="s">
        <v>565</v>
      </c>
      <c r="D8" s="97" t="s">
        <v>566</v>
      </c>
      <c r="E8" s="96" t="s">
        <v>567</v>
      </c>
    </row>
    <row r="9" spans="1:5" ht="15.75">
      <c r="A9" s="96" t="s">
        <v>415</v>
      </c>
      <c r="B9" s="96" t="s">
        <v>568</v>
      </c>
      <c r="C9" s="96" t="s">
        <v>569</v>
      </c>
      <c r="D9" s="97" t="s">
        <v>570</v>
      </c>
      <c r="E9" s="96" t="s">
        <v>571</v>
      </c>
    </row>
    <row r="10" spans="1:5" ht="15.75">
      <c r="A10" s="94"/>
      <c r="B10" s="94"/>
      <c r="C10" s="94"/>
      <c r="D10" s="94"/>
      <c r="E10" s="94"/>
    </row>
    <row r="11" spans="1:5" ht="15.75">
      <c r="A11" s="420" t="s">
        <v>572</v>
      </c>
      <c r="B11" s="420"/>
      <c r="C11" s="420"/>
      <c r="D11" s="94"/>
      <c r="E11" s="94"/>
    </row>
    <row r="12" spans="1:5" ht="15.75">
      <c r="A12" s="98"/>
      <c r="B12" s="94"/>
      <c r="C12" s="94"/>
      <c r="D12" s="94"/>
      <c r="E12" s="94"/>
    </row>
    <row r="13" spans="1:5" ht="15.75">
      <c r="A13" s="95" t="s">
        <v>129</v>
      </c>
      <c r="B13" s="95" t="s">
        <v>551</v>
      </c>
      <c r="C13" s="95" t="s">
        <v>92</v>
      </c>
      <c r="D13" s="95" t="s">
        <v>552</v>
      </c>
      <c r="E13" s="95" t="s">
        <v>132</v>
      </c>
    </row>
    <row r="14" spans="1:5" ht="15.75" hidden="1">
      <c r="A14" s="96" t="s">
        <v>404</v>
      </c>
      <c r="B14" s="154" t="s">
        <v>573</v>
      </c>
      <c r="C14" s="96" t="s">
        <v>554</v>
      </c>
      <c r="D14" s="94" t="s">
        <v>574</v>
      </c>
      <c r="E14" s="96" t="s">
        <v>575</v>
      </c>
    </row>
    <row r="15" spans="1:5" ht="16.5" thickBot="1">
      <c r="A15" s="96" t="s">
        <v>404</v>
      </c>
      <c r="B15" s="99" t="s">
        <v>576</v>
      </c>
      <c r="C15" s="99" t="s">
        <v>577</v>
      </c>
      <c r="D15" s="97" t="s">
        <v>578</v>
      </c>
      <c r="E15" s="96" t="s">
        <v>579</v>
      </c>
    </row>
    <row r="16" spans="1:5" ht="15.75">
      <c r="A16" s="96" t="s">
        <v>411</v>
      </c>
      <c r="B16" s="96" t="s">
        <v>580</v>
      </c>
      <c r="C16" s="96" t="s">
        <v>581</v>
      </c>
      <c r="D16" s="97" t="s">
        <v>582</v>
      </c>
      <c r="E16" s="96" t="s">
        <v>123</v>
      </c>
    </row>
    <row r="17" spans="1:5" ht="15.75">
      <c r="A17" s="96" t="s">
        <v>415</v>
      </c>
      <c r="B17" s="96" t="s">
        <v>583</v>
      </c>
      <c r="C17" s="96" t="s">
        <v>584</v>
      </c>
      <c r="D17" s="97" t="s">
        <v>585</v>
      </c>
      <c r="E17" s="96" t="s">
        <v>586</v>
      </c>
    </row>
  </sheetData>
  <mergeCells count="3">
    <mergeCell ref="A1:E1"/>
    <mergeCell ref="A3:C3"/>
    <mergeCell ref="A11:C11"/>
  </mergeCells>
  <hyperlinks>
    <hyperlink ref="D9" r:id="rId1" xr:uid="{00000000-0004-0000-0800-000000000000}"/>
    <hyperlink ref="D8" r:id="rId2" xr:uid="{00000000-0004-0000-0800-000001000000}"/>
    <hyperlink ref="D6" r:id="rId3" xr:uid="{00000000-0004-0000-0800-000002000000}"/>
    <hyperlink ref="D5" r:id="rId4" xr:uid="{00000000-0004-0000-0800-000003000000}"/>
    <hyperlink ref="D16" r:id="rId5" xr:uid="{00000000-0004-0000-0800-000004000000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E16"/>
  <sheetViews>
    <sheetView workbookViewId="0">
      <selection activeCell="B7" sqref="B7"/>
    </sheetView>
  </sheetViews>
  <sheetFormatPr defaultRowHeight="15"/>
  <cols>
    <col min="1" max="1" width="14.28515625" customWidth="1"/>
    <col min="2" max="2" width="22.42578125" bestFit="1" customWidth="1"/>
    <col min="3" max="3" width="11" bestFit="1" customWidth="1"/>
    <col min="4" max="4" width="26.85546875" bestFit="1" customWidth="1"/>
    <col min="5" max="5" width="42.140625" bestFit="1" customWidth="1"/>
  </cols>
  <sheetData>
    <row r="1" spans="1:5">
      <c r="A1" s="138" t="s">
        <v>195</v>
      </c>
      <c r="B1" s="138"/>
      <c r="C1" s="61"/>
      <c r="D1" s="138"/>
      <c r="E1" s="138"/>
    </row>
    <row r="2" spans="1:5">
      <c r="A2" s="134"/>
      <c r="B2" s="134"/>
      <c r="C2" s="10"/>
      <c r="D2" s="134"/>
      <c r="E2" s="134"/>
    </row>
    <row r="3" spans="1:5">
      <c r="A3" s="140" t="s">
        <v>90</v>
      </c>
      <c r="B3" s="140" t="s">
        <v>91</v>
      </c>
      <c r="C3" s="140" t="s">
        <v>92</v>
      </c>
      <c r="D3" s="140" t="s">
        <v>93</v>
      </c>
      <c r="E3" s="140" t="s">
        <v>94</v>
      </c>
    </row>
    <row r="4" spans="1:5">
      <c r="A4" s="91" t="s">
        <v>95</v>
      </c>
      <c r="B4" s="91" t="s">
        <v>844</v>
      </c>
      <c r="C4" s="139" t="s">
        <v>845</v>
      </c>
      <c r="D4" s="146" t="s">
        <v>846</v>
      </c>
      <c r="E4" s="91" t="s">
        <v>847</v>
      </c>
    </row>
    <row r="5" spans="1:5">
      <c r="A5" s="91" t="s">
        <v>100</v>
      </c>
      <c r="B5" s="91" t="s">
        <v>524</v>
      </c>
      <c r="C5" s="139" t="s">
        <v>525</v>
      </c>
      <c r="D5" s="142" t="s">
        <v>526</v>
      </c>
      <c r="E5" s="91" t="s">
        <v>527</v>
      </c>
    </row>
    <row r="6" spans="1:5">
      <c r="A6" s="91" t="s">
        <v>104</v>
      </c>
      <c r="B6" s="91" t="s">
        <v>528</v>
      </c>
      <c r="C6" s="139" t="s">
        <v>548</v>
      </c>
      <c r="D6" s="146" t="s">
        <v>529</v>
      </c>
      <c r="E6" s="91" t="s">
        <v>431</v>
      </c>
    </row>
    <row r="7" spans="1:5">
      <c r="A7" s="310" t="s">
        <v>109</v>
      </c>
      <c r="B7" s="310" t="s">
        <v>1722</v>
      </c>
      <c r="C7" s="147"/>
      <c r="D7" s="324" t="s">
        <v>1723</v>
      </c>
      <c r="E7" s="310" t="s">
        <v>113</v>
      </c>
    </row>
    <row r="8" spans="1:5">
      <c r="A8" s="134"/>
      <c r="B8" s="134"/>
      <c r="C8" s="10"/>
      <c r="D8" s="134"/>
      <c r="E8" s="134"/>
    </row>
    <row r="9" spans="1:5">
      <c r="A9" s="134"/>
      <c r="B9" s="134"/>
      <c r="C9" s="10"/>
      <c r="D9" s="134"/>
      <c r="E9" s="134"/>
    </row>
    <row r="10" spans="1:5">
      <c r="A10" s="138" t="s">
        <v>115</v>
      </c>
      <c r="B10" s="138"/>
      <c r="C10" s="61"/>
      <c r="D10" s="138"/>
      <c r="E10" s="138"/>
    </row>
    <row r="11" spans="1:5">
      <c r="A11" s="134"/>
      <c r="B11" s="134"/>
      <c r="C11" s="10"/>
      <c r="D11" s="134"/>
      <c r="E11" s="134"/>
    </row>
    <row r="12" spans="1:5">
      <c r="A12" s="140" t="s">
        <v>90</v>
      </c>
      <c r="B12" s="140" t="s">
        <v>91</v>
      </c>
      <c r="C12" s="140" t="s">
        <v>92</v>
      </c>
      <c r="D12" s="140" t="s">
        <v>93</v>
      </c>
      <c r="E12" s="140" t="s">
        <v>94</v>
      </c>
    </row>
    <row r="13" spans="1:5" hidden="1">
      <c r="A13" s="91" t="s">
        <v>95</v>
      </c>
      <c r="B13" s="91" t="s">
        <v>531</v>
      </c>
      <c r="C13" s="139" t="s">
        <v>532</v>
      </c>
      <c r="D13" s="146" t="s">
        <v>533</v>
      </c>
      <c r="E13" s="91" t="s">
        <v>534</v>
      </c>
    </row>
    <row r="14" spans="1:5">
      <c r="A14" s="91" t="s">
        <v>95</v>
      </c>
      <c r="B14" s="91" t="s">
        <v>535</v>
      </c>
      <c r="C14" s="139" t="s">
        <v>536</v>
      </c>
      <c r="D14" s="146" t="s">
        <v>537</v>
      </c>
      <c r="E14" s="91" t="s">
        <v>538</v>
      </c>
    </row>
    <row r="15" spans="1:5">
      <c r="A15" s="91" t="s">
        <v>104</v>
      </c>
      <c r="B15" s="91" t="s">
        <v>539</v>
      </c>
      <c r="C15" s="139" t="s">
        <v>540</v>
      </c>
      <c r="D15" s="146" t="s">
        <v>541</v>
      </c>
      <c r="E15" s="91" t="s">
        <v>123</v>
      </c>
    </row>
    <row r="16" spans="1:5">
      <c r="A16" s="91" t="s">
        <v>109</v>
      </c>
      <c r="B16" s="91" t="s">
        <v>542</v>
      </c>
      <c r="C16" s="139" t="s">
        <v>543</v>
      </c>
      <c r="D16" s="146" t="s">
        <v>544</v>
      </c>
      <c r="E16" s="91" t="s">
        <v>127</v>
      </c>
    </row>
  </sheetData>
  <hyperlinks>
    <hyperlink ref="D6" r:id="rId1" xr:uid="{00000000-0004-0000-0900-000000000000}"/>
    <hyperlink ref="D4" r:id="rId2" xr:uid="{00000000-0004-0000-0900-000001000000}"/>
    <hyperlink ref="D13" r:id="rId3" xr:uid="{00000000-0004-0000-0900-000002000000}"/>
    <hyperlink ref="D15" r:id="rId4" xr:uid="{00000000-0004-0000-0900-000003000000}"/>
    <hyperlink ref="D5" r:id="rId5" xr:uid="{00000000-0004-0000-0900-000004000000}"/>
    <hyperlink ref="D7" r:id="rId6" display="nuryasfin@pln.co.id" xr:uid="{00000000-0004-0000-0900-000005000000}"/>
    <hyperlink ref="D14" r:id="rId7" xr:uid="{00000000-0004-0000-0900-000006000000}"/>
    <hyperlink ref="D16" r:id="rId8" xr:uid="{00000000-0004-0000-0900-000007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Ebudget</vt:lpstr>
      <vt:lpstr>Unit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Bawono Sindu Pawoko</dc:creator>
  <cp:lastModifiedBy>tastoputro</cp:lastModifiedBy>
  <cp:lastPrinted>2019-09-17T03:05:16Z</cp:lastPrinted>
  <dcterms:created xsi:type="dcterms:W3CDTF">2017-10-12T04:42:51Z</dcterms:created>
  <dcterms:modified xsi:type="dcterms:W3CDTF">2021-03-02T09:23:16Z</dcterms:modified>
</cp:coreProperties>
</file>